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7995" tabRatio="732" activeTab="6"/>
  </bookViews>
  <sheets>
    <sheet name="T.A Prioritetet Strategjike" sheetId="1" r:id="rId1"/>
    <sheet name="ZKM" sheetId="2" r:id="rId2"/>
    <sheet name="MASHT" sheetId="3" r:id="rId3"/>
    <sheet name="MIE" sheetId="4" r:id="rId4"/>
    <sheet name="MD" sheetId="5" r:id="rId5"/>
    <sheet name="MF" sheetId="6" r:id="rId6"/>
    <sheet name="MZHE" sheetId="7" r:id="rId7"/>
    <sheet name="MFSK" sheetId="8" r:id="rId8"/>
    <sheet name="MMPH" sheetId="9" r:id="rId9"/>
    <sheet name="MAPL" sheetId="10" r:id="rId10"/>
    <sheet name="MPB" sheetId="11" r:id="rId11"/>
    <sheet name="MPJ" sheetId="12" r:id="rId12"/>
    <sheet name="MPMS" sheetId="13" r:id="rId13"/>
    <sheet name="MKK" sheetId="14" r:id="rId14"/>
    <sheet name="MSH" sheetId="15" r:id="rId15"/>
    <sheet name="MAP" sheetId="16" r:id="rId16"/>
    <sheet name="MKRS" sheetId="17" r:id="rId17"/>
    <sheet name="MI" sheetId="18" r:id="rId18"/>
    <sheet name="MBPZHR" sheetId="19" r:id="rId19"/>
    <sheet name="MTI" sheetId="20" r:id="rId20"/>
    <sheet name="MDIS" sheetId="21" r:id="rId21"/>
    <sheet name="MZHR" sheetId="22" r:id="rId22"/>
    <sheet name="MIN" sheetId="23" r:id="rId23"/>
    <sheet name="Sheet1" sheetId="24" r:id="rId24"/>
  </sheets>
  <externalReferences>
    <externalReference r:id="rId27"/>
    <externalReference r:id="rId28"/>
    <externalReference r:id="rId29"/>
    <externalReference r:id="rId30"/>
    <externalReference r:id="rId31"/>
    <externalReference r:id="rId32"/>
  </externalReferences>
  <definedNames>
    <definedName name="_xlnm.Print_Area" localSheetId="0">'T.A Prioritetet Strategjike'!$A$1:$L$180</definedName>
  </definedNames>
  <calcPr fullCalcOnLoad="1"/>
</workbook>
</file>

<file path=xl/comments20.xml><?xml version="1.0" encoding="utf-8"?>
<comments xmlns="http://schemas.openxmlformats.org/spreadsheetml/2006/main">
  <authors>
    <author>Author</author>
  </authors>
  <commentList>
    <comment ref="J4" authorId="0">
      <text>
        <r>
          <rPr>
            <b/>
            <sz val="9"/>
            <rFont val="Tahoma"/>
            <family val="2"/>
          </rPr>
          <t>Author:</t>
        </r>
        <r>
          <rPr>
            <sz val="9"/>
            <rFont val="Tahoma"/>
            <family val="2"/>
          </rPr>
          <t xml:space="preserve">
te plotesohen/shtohen aktivitetet qe ne skzh dhe ERP jane ndersa ne pvpq nuk jane </t>
        </r>
      </text>
    </comment>
    <comment ref="G16" authorId="0">
      <text>
        <r>
          <rPr>
            <b/>
            <sz val="9"/>
            <rFont val="Tahoma"/>
            <family val="2"/>
          </rPr>
          <t>Author:</t>
        </r>
        <r>
          <rPr>
            <sz val="9"/>
            <rFont val="Tahoma"/>
            <family val="2"/>
          </rPr>
          <t xml:space="preserve">
te rishikohet buxheti</t>
        </r>
      </text>
    </comment>
  </commentList>
</comments>
</file>

<file path=xl/comments22.xml><?xml version="1.0" encoding="utf-8"?>
<comments xmlns="http://schemas.openxmlformats.org/spreadsheetml/2006/main">
  <authors>
    <author>Author</author>
  </authors>
  <commentList>
    <comment ref="D16" authorId="0">
      <text>
        <r>
          <rPr>
            <b/>
            <sz val="9"/>
            <rFont val="Tahoma"/>
            <family val="2"/>
          </rPr>
          <t>Author:</t>
        </r>
        <r>
          <rPr>
            <sz val="9"/>
            <rFont val="Tahoma"/>
            <family val="2"/>
          </rPr>
          <t xml:space="preserve">
Sugjerojme te modifikohet aktiviteti, mund te jete p.sh. Vleresimi i zbatimit te projekteve </t>
        </r>
      </text>
    </comment>
  </commentList>
</comments>
</file>

<file path=xl/sharedStrings.xml><?xml version="1.0" encoding="utf-8"?>
<sst xmlns="http://schemas.openxmlformats.org/spreadsheetml/2006/main" count="5321" uniqueCount="3550">
  <si>
    <t xml:space="preserve">Ministria </t>
  </si>
  <si>
    <t xml:space="preserve">Aktivitetet </t>
  </si>
  <si>
    <t xml:space="preserve">Afati Kohor </t>
  </si>
  <si>
    <t xml:space="preserve">Objektivi 1.1 </t>
  </si>
  <si>
    <t xml:space="preserve">1.1.1 </t>
  </si>
  <si>
    <t>1.1.3</t>
  </si>
  <si>
    <t>Objektivi 1.2</t>
  </si>
  <si>
    <t>1.2.1</t>
  </si>
  <si>
    <t>1.2.2</t>
  </si>
  <si>
    <t>Objektivi 1.3</t>
  </si>
  <si>
    <t>1.3.1</t>
  </si>
  <si>
    <t>1.3.2</t>
  </si>
  <si>
    <t>1.3.3</t>
  </si>
  <si>
    <t>Objektivi 1.4</t>
  </si>
  <si>
    <t>1.4.1</t>
  </si>
  <si>
    <t>1.4.2</t>
  </si>
  <si>
    <t>Objektivi 2.1</t>
  </si>
  <si>
    <t>2.1.1</t>
  </si>
  <si>
    <t>2.1.2</t>
  </si>
  <si>
    <t>Objektivi 2.2</t>
  </si>
  <si>
    <t>2.2.1</t>
  </si>
  <si>
    <t>Objektivi 2.3</t>
  </si>
  <si>
    <t>3.1.1</t>
  </si>
  <si>
    <t>3.1.3</t>
  </si>
  <si>
    <t>Objektivi 3.2</t>
  </si>
  <si>
    <t>3.2.1</t>
  </si>
  <si>
    <t>2.4.1</t>
  </si>
  <si>
    <t>Objektivi 2.4</t>
  </si>
  <si>
    <t>2.4.2</t>
  </si>
  <si>
    <t>Objektivi 3.3</t>
  </si>
  <si>
    <t>Objektivi 3.4</t>
  </si>
  <si>
    <t>3.3.1</t>
  </si>
  <si>
    <t>3.3.2</t>
  </si>
  <si>
    <t>3.3.3</t>
  </si>
  <si>
    <t>3.4.1</t>
  </si>
  <si>
    <t>3.4.2</t>
  </si>
  <si>
    <t>Objektivi 1.5</t>
  </si>
  <si>
    <t>Objektivi 2.5</t>
  </si>
  <si>
    <t>2.3.1</t>
  </si>
  <si>
    <t xml:space="preserve">Objektivi </t>
  </si>
  <si>
    <t>Treguesi i matjes</t>
  </si>
  <si>
    <t>Kosto finaciare</t>
  </si>
  <si>
    <t>Institucionet e përfshira</t>
  </si>
  <si>
    <t>1.4.3</t>
  </si>
  <si>
    <t>Objektivi 1.6</t>
  </si>
  <si>
    <t>Objektivi 1.7</t>
  </si>
  <si>
    <t>Objektivi 1.8</t>
  </si>
  <si>
    <t>Objektivi 1.9</t>
  </si>
  <si>
    <t>2.4.3</t>
  </si>
  <si>
    <t>Objektivi 2.6</t>
  </si>
  <si>
    <t>Objektivi 3.1</t>
  </si>
  <si>
    <t>1.5.3</t>
  </si>
  <si>
    <t>1.6.1</t>
  </si>
  <si>
    <t>1.6.2</t>
  </si>
  <si>
    <t>1.6.3</t>
  </si>
  <si>
    <t>1.7.1</t>
  </si>
  <si>
    <t>1.7.2</t>
  </si>
  <si>
    <t>1.8.1</t>
  </si>
  <si>
    <t>1.9.1</t>
  </si>
  <si>
    <t>1.9.2</t>
  </si>
  <si>
    <t>1.9.3</t>
  </si>
  <si>
    <t>2.5.1</t>
  </si>
  <si>
    <t>2.5.2</t>
  </si>
  <si>
    <t>2.6.1</t>
  </si>
  <si>
    <t>1.7.3</t>
  </si>
  <si>
    <t>2.1.3</t>
  </si>
  <si>
    <t>2.5.3</t>
  </si>
  <si>
    <t>Objektivi 2.7</t>
  </si>
  <si>
    <t>2.7.2.</t>
  </si>
  <si>
    <t>Objektivi 2.8</t>
  </si>
  <si>
    <t>2.8.1</t>
  </si>
  <si>
    <t>2.8.2</t>
  </si>
  <si>
    <t>2.8.3</t>
  </si>
  <si>
    <t>3.1.2</t>
  </si>
  <si>
    <t>3.2.2</t>
  </si>
  <si>
    <t>3.2.3</t>
  </si>
  <si>
    <t>3.4.3</t>
  </si>
  <si>
    <t>Objektivi 3.5</t>
  </si>
  <si>
    <t>3.5.1</t>
  </si>
  <si>
    <t>3.5.2</t>
  </si>
  <si>
    <t>Objektivi 3.6</t>
  </si>
  <si>
    <t>3.6.1</t>
  </si>
  <si>
    <t>3.6.2</t>
  </si>
  <si>
    <t>Objektivi 3.7</t>
  </si>
  <si>
    <t>3.7.1</t>
  </si>
  <si>
    <t>Ndërlidhja me dokumentet e tjera strategjike</t>
  </si>
  <si>
    <t>2.7.1</t>
  </si>
  <si>
    <t>2.7.3</t>
  </si>
  <si>
    <t>Prioriteteve Strategjike të Qeverisë</t>
  </si>
  <si>
    <t>Tabela B: Aktivitetet të cilat kanë për qëllim arritjen e prioriteteve të Ministrisë</t>
  </si>
  <si>
    <t>2.2.2</t>
  </si>
  <si>
    <t>2.2.3</t>
  </si>
  <si>
    <t>2.3.3</t>
  </si>
  <si>
    <t>3.6.3</t>
  </si>
  <si>
    <t>3.7.2</t>
  </si>
  <si>
    <t>3.7.3</t>
  </si>
  <si>
    <t>Ndërlidhja me agjendën evropiane</t>
  </si>
  <si>
    <t>Plani Vjetor i Punës së Qeverisë për Vitin 2018</t>
  </si>
  <si>
    <t>9. Rritja e transparencës, pjesëmarrjes qytetare  dhe shoqërisë civile në vendimmarrje dhe mbrojtja e lirisë së  mediave.</t>
  </si>
  <si>
    <t xml:space="preserve">3. Rritja e konkurrueshmërisë dhe investimeve në sektorin privat përmes përshtatjes së politikave kreditore dhe modaliteteve për partneritet publiko-privat. </t>
  </si>
  <si>
    <t>Objektivi 2.9</t>
  </si>
  <si>
    <t>2.9.1</t>
  </si>
  <si>
    <t>2.9.2</t>
  </si>
  <si>
    <t>Objektivi 2.10</t>
  </si>
  <si>
    <t>2.10.1</t>
  </si>
  <si>
    <t>2.9.3</t>
  </si>
  <si>
    <t>11. Politikat zhvillimore për turizmin rural dhe agro-turizmin, si dhe zhvillimin e resorit turistik multi-funksional “Brezovica”.</t>
  </si>
  <si>
    <t>Objektivi 2.11</t>
  </si>
  <si>
    <t xml:space="preserve">12. Qeverisje e mirë dhe performancë e kënaqshme e korporatave me aksione shtetërore. </t>
  </si>
  <si>
    <t>Objektivi 2.12</t>
  </si>
  <si>
    <t>2.11.1</t>
  </si>
  <si>
    <t>2.12.2</t>
  </si>
  <si>
    <t>2.12.1</t>
  </si>
  <si>
    <t>2.12.3</t>
  </si>
  <si>
    <t>Objektivi 3.8</t>
  </si>
  <si>
    <t>Objektivi 3.9</t>
  </si>
  <si>
    <t>3.8.1</t>
  </si>
  <si>
    <t>3.8.2</t>
  </si>
  <si>
    <t>3.8.3</t>
  </si>
  <si>
    <t>3.9.1</t>
  </si>
  <si>
    <t>6. Përkrahja arsimore dhe kulturore për diasporën me qëllim të ruajtjes së identitetit kombëtar dhe promovimit të vlerave kulturore dhe kombëtare në vendet ku ata jetojnë.</t>
  </si>
  <si>
    <t>5. Fuqizimi i kujdesit parësor shëndetësor, duke përmirësuar qasjen në shërbimet shëndetësore, përfshirë edhe vendet më të larta rurale.</t>
  </si>
  <si>
    <t>3. Përmirësimi i  sigurisë në komunikacion dhe mbrojtja e ambientit;</t>
  </si>
  <si>
    <t>7. Reformimi i sistemit pensional në Kosovë, duke përfshirë aspektet legjislative dhe organizative, dhe të bashkëpunimit ndërkombëtar.</t>
  </si>
  <si>
    <t xml:space="preserve">7. Modernizimi i infrastrukturën sportive sipas standardeve ndërkombëtare. </t>
  </si>
  <si>
    <t>7. Menaxhim më i qëndrueshëm i mbeturinave.</t>
  </si>
  <si>
    <t>Ndërlidhja me SKZH</t>
  </si>
  <si>
    <t>Prioriteti Strategjik i Qeverisë Nr. 1. Qeverisja e Mirë dhe Sundimi i Ligjit</t>
  </si>
  <si>
    <t>Prioriteti Strategjik i Qeverisë Nr. 2. Zhvillimi Ekonomik dhe Punësimi</t>
  </si>
  <si>
    <t>Prioriteti Strategjik i Qeverisë Nr. 3. Politika e Jashtme dhe Integrimet Euroatlantike</t>
  </si>
  <si>
    <t>Prioriteti Strategjik i Qeverisë Nr. 4. Zhvillimi Sektorial</t>
  </si>
  <si>
    <t xml:space="preserve">Objektivi 4.a.1 </t>
  </si>
  <si>
    <t>Objektivi 4.a.2</t>
  </si>
  <si>
    <t>Objektivi 4.a.3</t>
  </si>
  <si>
    <t>Objektivi 4.a.4</t>
  </si>
  <si>
    <t>Objektivi 4.a.5</t>
  </si>
  <si>
    <t xml:space="preserve">Objektivi 4.a.6 </t>
  </si>
  <si>
    <t>4.a.1.1</t>
  </si>
  <si>
    <t>4.a.1.2</t>
  </si>
  <si>
    <t>4.a.4.1</t>
  </si>
  <si>
    <t>4.a.5.1</t>
  </si>
  <si>
    <t>4.a.5.2</t>
  </si>
  <si>
    <t>4.a.5.3</t>
  </si>
  <si>
    <t>4.a.6.1</t>
  </si>
  <si>
    <t>4.a.6.2</t>
  </si>
  <si>
    <t>4.a.6.3</t>
  </si>
  <si>
    <t xml:space="preserve">Objektivi 4.b.1 </t>
  </si>
  <si>
    <t>4.b.1.1</t>
  </si>
  <si>
    <t>4.b.1.2</t>
  </si>
  <si>
    <t>4.b.2.1</t>
  </si>
  <si>
    <t>Objektivi 4.b.2</t>
  </si>
  <si>
    <t>4.b.2.3</t>
  </si>
  <si>
    <t>Objektivi 4.b.3</t>
  </si>
  <si>
    <t>4.b.3.1</t>
  </si>
  <si>
    <t>4.b.3.3</t>
  </si>
  <si>
    <t>4.b.4.1</t>
  </si>
  <si>
    <t>4.b.4.2</t>
  </si>
  <si>
    <t>4.b.4.3</t>
  </si>
  <si>
    <t>Objektivi 4.b.4</t>
  </si>
  <si>
    <t>Objektivi 4.b.5</t>
  </si>
  <si>
    <t>4.b.5.1</t>
  </si>
  <si>
    <t>4.b.5.2</t>
  </si>
  <si>
    <t>4.b.5.3</t>
  </si>
  <si>
    <t xml:space="preserve">Objektivi 4.c.1 </t>
  </si>
  <si>
    <t>4.c.1.1</t>
  </si>
  <si>
    <t>4.c.1.2</t>
  </si>
  <si>
    <t>4.c.1.3</t>
  </si>
  <si>
    <t>Objektivi 4.c.2</t>
  </si>
  <si>
    <t>4.c.2.1</t>
  </si>
  <si>
    <t>4.c.2.3</t>
  </si>
  <si>
    <t>Objektivi 4.c.3</t>
  </si>
  <si>
    <t>4.c.3.1</t>
  </si>
  <si>
    <t>4.c.3.2</t>
  </si>
  <si>
    <t>4.c.3.3</t>
  </si>
  <si>
    <t>Objektivi 4.c.4</t>
  </si>
  <si>
    <t>4.c.4.1</t>
  </si>
  <si>
    <t>4.c.4.2</t>
  </si>
  <si>
    <t>4.c.4.3</t>
  </si>
  <si>
    <t>4.c.5.1</t>
  </si>
  <si>
    <t>4.c.5.2</t>
  </si>
  <si>
    <t>Nr. 4.c. Sektori i Infrastrukturës</t>
  </si>
  <si>
    <t xml:space="preserve">Objektivi 4.d.1 </t>
  </si>
  <si>
    <t>4.d.1.1</t>
  </si>
  <si>
    <t>Objektivi 4.d.2</t>
  </si>
  <si>
    <t>4.d.2.1</t>
  </si>
  <si>
    <t>4.d.3.1</t>
  </si>
  <si>
    <t>4.d.3.2</t>
  </si>
  <si>
    <t>4.d.3.3</t>
  </si>
  <si>
    <t>Objektivi 4.d.3</t>
  </si>
  <si>
    <t>Objektivi 4.d.4</t>
  </si>
  <si>
    <t>4.d.4.2</t>
  </si>
  <si>
    <t>4.d.4.1</t>
  </si>
  <si>
    <t>4.d.4.3</t>
  </si>
  <si>
    <t>Objektivi 4.d.5</t>
  </si>
  <si>
    <t>4.d.5.1</t>
  </si>
  <si>
    <t xml:space="preserve">Objektivi 4.d.6 </t>
  </si>
  <si>
    <t>4.d.6.1</t>
  </si>
  <si>
    <t xml:space="preserve">Objektivi 4.d.7 </t>
  </si>
  <si>
    <t>4.d.7.1</t>
  </si>
  <si>
    <t>4.d.7.2</t>
  </si>
  <si>
    <t>4.d.7.3</t>
  </si>
  <si>
    <t>4.d.8.1</t>
  </si>
  <si>
    <t>4.d.8.2</t>
  </si>
  <si>
    <t>4.d.9.1</t>
  </si>
  <si>
    <t>4.d.9.2</t>
  </si>
  <si>
    <t>4.d.9.3</t>
  </si>
  <si>
    <t xml:space="preserve">Objektivi 4.d.8 </t>
  </si>
  <si>
    <t xml:space="preserve">Objektivi 4.d.9 </t>
  </si>
  <si>
    <t xml:space="preserve">Objektivi 4.e.1 </t>
  </si>
  <si>
    <t>4.e.1.1</t>
  </si>
  <si>
    <t>4.e.1.2</t>
  </si>
  <si>
    <t>4.e.2.1</t>
  </si>
  <si>
    <t>4.e.2.2</t>
  </si>
  <si>
    <t xml:space="preserve">Objektivi 4.e.2 </t>
  </si>
  <si>
    <t xml:space="preserve">Objektivi 4.e.3 </t>
  </si>
  <si>
    <t>4.e.3.1</t>
  </si>
  <si>
    <t>4.e.3.2</t>
  </si>
  <si>
    <t>4.e.3.3</t>
  </si>
  <si>
    <t>4.e.4.3</t>
  </si>
  <si>
    <t>4.e.5.1</t>
  </si>
  <si>
    <t>4.e.5.2</t>
  </si>
  <si>
    <t xml:space="preserve">Objektivi 4.e.4 </t>
  </si>
  <si>
    <t xml:space="preserve">Objektivi 4.e.5 </t>
  </si>
  <si>
    <t xml:space="preserve">Objektivi 4.e.6 </t>
  </si>
  <si>
    <t xml:space="preserve">Objektivi 4.e.7 </t>
  </si>
  <si>
    <t>4.e.6.1</t>
  </si>
  <si>
    <t>4.e.6.2</t>
  </si>
  <si>
    <t>4.e.6.3</t>
  </si>
  <si>
    <t>4.e.7.1</t>
  </si>
  <si>
    <t>4.e.7.2</t>
  </si>
  <si>
    <t>4.e.7.3</t>
  </si>
  <si>
    <t xml:space="preserve">Objektivi 4.f.1 </t>
  </si>
  <si>
    <t>4.f.1.1</t>
  </si>
  <si>
    <t xml:space="preserve">Objektivi 4.f.2 </t>
  </si>
  <si>
    <t>4.f.2.1</t>
  </si>
  <si>
    <t>4.f.2.2</t>
  </si>
  <si>
    <t>4.f.2.3</t>
  </si>
  <si>
    <t xml:space="preserve">Objektivi 4.f.3 </t>
  </si>
  <si>
    <t>4.f.7.2</t>
  </si>
  <si>
    <t>4.f.7.1</t>
  </si>
  <si>
    <t xml:space="preserve">Objektivi 4.f.7 </t>
  </si>
  <si>
    <t xml:space="preserve">Objektivi 4.f.6 </t>
  </si>
  <si>
    <t>4.f.6.3</t>
  </si>
  <si>
    <t>4.f.6.2</t>
  </si>
  <si>
    <t>4.f.6.1</t>
  </si>
  <si>
    <t>4.f.5.3</t>
  </si>
  <si>
    <t>4.f.5.2</t>
  </si>
  <si>
    <t>4.f.5.1</t>
  </si>
  <si>
    <t xml:space="preserve">Objektivi 4.f.5 </t>
  </si>
  <si>
    <t xml:space="preserve">Objektivi 4.f.4 </t>
  </si>
  <si>
    <t>4.f.3.3</t>
  </si>
  <si>
    <t>4.f.3.2</t>
  </si>
  <si>
    <t>4.f.3.1</t>
  </si>
  <si>
    <t>4.a.2.1</t>
  </si>
  <si>
    <t>4.a.3.1</t>
  </si>
  <si>
    <t>4.a.3.2</t>
  </si>
  <si>
    <t>4.a.3.3</t>
  </si>
  <si>
    <t>Nr. 4.b. Sektori i Shëndetësisë</t>
  </si>
  <si>
    <t>Nr.4.d. Sektori Mirëqenia Sociale</t>
  </si>
  <si>
    <t>Nr. 4.e.  Sektori Kultura Rinia dhe Sporti</t>
  </si>
  <si>
    <t>Nr. 4.f. Sektori Mjedisi dhe Planifikimi Hapësinor</t>
  </si>
  <si>
    <t>Nr. 4.a.  Sektori i Arsimit</t>
  </si>
  <si>
    <t xml:space="preserve">Zyra e Kryeministrit </t>
  </si>
  <si>
    <t>Përmirësimi i sistemit të planifikimit dhe koordinimit të politikave dhe legjislacionit.</t>
  </si>
  <si>
    <t>shkurt - dhjetor</t>
  </si>
  <si>
    <t>SIDA</t>
  </si>
  <si>
    <t>janar - dhjetor</t>
  </si>
  <si>
    <t xml:space="preserve">janar - dhjetor </t>
  </si>
  <si>
    <t>Kosto administrative</t>
  </si>
  <si>
    <t>Kosto operative</t>
  </si>
  <si>
    <t>Ministritë</t>
  </si>
  <si>
    <t>janar-dhjetor</t>
  </si>
  <si>
    <t>Koordinimi dhe monitorimi i obligimeve të ZKM në shërbim të zbatimit të Agjendës për Reforma Evropiane dhe PKZMSA</t>
  </si>
  <si>
    <t xml:space="preserve">Buxheti i Kosovës </t>
  </si>
  <si>
    <t>Buxheti i Kosovës (15.000) Euro</t>
  </si>
  <si>
    <t xml:space="preserve">janar - qershor </t>
  </si>
  <si>
    <t>Ministritë, Komunat, OJQ, Unicef,</t>
  </si>
  <si>
    <t>qershor, dhjetor</t>
  </si>
  <si>
    <t>2000 Euro</t>
  </si>
  <si>
    <t>1000 Euro</t>
  </si>
  <si>
    <t xml:space="preserve">janar - shtator </t>
  </si>
  <si>
    <t>7.000 Euro</t>
  </si>
  <si>
    <t>prill - dhjetor</t>
  </si>
  <si>
    <t>ZKM</t>
  </si>
  <si>
    <t>ITRK</t>
  </si>
  <si>
    <t>ERA</t>
  </si>
  <si>
    <t>Plotësimi i kornizës strategjike dhe ligjore në fushën e mbrojtjes nga rrezatimi dhe siguria bërthamore.</t>
  </si>
  <si>
    <t>AKMRrSB, MIE, MF, MAP, Qeveria, OJQ</t>
  </si>
  <si>
    <t xml:space="preserve">1.Ligji për Mbrojtje nga Rrezatimi dhe Siguria Bërthamore, 
2. Ligji per Agjencine e Kosoves per Mbrojtje nga Rrezatimi dhe Siguria Berthamore, </t>
  </si>
  <si>
    <t>Parandalimi, dhe zvogëlimi i rrezikut nga rrezatimi dhe menaxhimi i burimeve dhe mbeturinave radioaktive.</t>
  </si>
  <si>
    <t>Donatorët</t>
  </si>
  <si>
    <t xml:space="preserve">ZKM </t>
  </si>
  <si>
    <t xml:space="preserve">2,000.00 ABGJ 13,000.00 SIDA </t>
  </si>
  <si>
    <t>Ministria e Financave</t>
  </si>
  <si>
    <t>ABGJ 1.000.00 euro, 15,000.00 euro SIDA</t>
  </si>
  <si>
    <t xml:space="preserve">SIDA 5,000.00 EURO </t>
  </si>
  <si>
    <t>Mbështeteja e iniciativave të reja që fuqizojnë pozitën e gruas në shoqëri përmes subvencioneve.</t>
  </si>
  <si>
    <t>30, 000.00 E</t>
  </si>
  <si>
    <t xml:space="preserve">Zhvillimi i partneritetit me institucionet "simotra" në fushën e barazisë gjinore dhe zhvillimit instiucional. </t>
  </si>
  <si>
    <t xml:space="preserve">janar-dhjetor </t>
  </si>
  <si>
    <t xml:space="preserve">qershor -dhjetor </t>
  </si>
  <si>
    <t>7,142.00</t>
  </si>
  <si>
    <t>MBPZHR</t>
  </si>
  <si>
    <t>Janar-dhjetor</t>
  </si>
  <si>
    <t>28,500.00 Euro</t>
  </si>
  <si>
    <t>DKA</t>
  </si>
  <si>
    <t>3265 euro</t>
  </si>
  <si>
    <t>dhjetor</t>
  </si>
  <si>
    <t>N/A</t>
  </si>
  <si>
    <t>Ministria e Integrimit Evropian</t>
  </si>
  <si>
    <t>Nr.</t>
  </si>
  <si>
    <t xml:space="preserve">Aktivitetet 
</t>
  </si>
  <si>
    <t>Afati Kohor</t>
  </si>
  <si>
    <t>Programi i Qeverisë 2017 -2021;
SPPKP 2017-2021 objektivi 1.2</t>
  </si>
  <si>
    <t>200,000 euro (BK)</t>
  </si>
  <si>
    <t>ZKM, Ministritë e linjës, Kuvendi, Agjencite e Pavarura ML, Kuvendi, Agjencite e Pavarura ML, Kuvendi, Agjencitë e Pavarura</t>
  </si>
  <si>
    <t xml:space="preserve">Avancimi i metejshem i procesit te përafrimit të legjislacionit vendor me aquis të BE-së me qëllim të zbatimit të MSA-së </t>
  </si>
  <si>
    <t>Përmirësimi i mëtejshëm i kornizës ligjore dhe instrumenteve të përafrimit të legjislacionit vendor me atë të BE-së</t>
  </si>
  <si>
    <t xml:space="preserve">Ministria e Drejtësisë </t>
  </si>
  <si>
    <t>Objektivi</t>
  </si>
  <si>
    <t>Aktivitetet</t>
  </si>
  <si>
    <t xml:space="preserve">Ndërlidhja me dokumentet e tjera </t>
  </si>
  <si>
    <t>MAP</t>
  </si>
  <si>
    <t>Plani Zhvillimor Strategjik i MD 2018 - 2021</t>
  </si>
  <si>
    <t>PKZMSA Kapitulli 23</t>
  </si>
  <si>
    <t>janar-mars</t>
  </si>
  <si>
    <t xml:space="preserve">Avokati i Popullit, ZKM, MF </t>
  </si>
  <si>
    <t xml:space="preserve"> </t>
  </si>
  <si>
    <t>MPJ</t>
  </si>
  <si>
    <t>10,000 BKK</t>
  </si>
  <si>
    <t>427.844.08</t>
  </si>
  <si>
    <t>AKI, MPB, PK, AKSP          Projekti i Binjakzimit "Fuqizimi i mëtejm i ShKK dhe ShSK" Projekti i kshillit te Evropes si dhe Projekti ICTAP</t>
  </si>
  <si>
    <t>janar-qershor</t>
  </si>
  <si>
    <t xml:space="preserve">24.190.57 </t>
  </si>
  <si>
    <t>19.000.00</t>
  </si>
  <si>
    <t>15.000.00</t>
  </si>
  <si>
    <t xml:space="preserve">qershor-dhjetor </t>
  </si>
  <si>
    <t>MSh, MTI</t>
  </si>
  <si>
    <t>24.000.00</t>
  </si>
  <si>
    <t>41.000.00</t>
  </si>
  <si>
    <t>Ndërlidhja me PKZMSA</t>
  </si>
  <si>
    <t>Pa kosto shtesë</t>
  </si>
  <si>
    <t>Pa kosot shtesë</t>
  </si>
  <si>
    <t xml:space="preserve">100,000.00 € 
BRK </t>
  </si>
  <si>
    <t>600.000,00 €
BRK</t>
  </si>
  <si>
    <t>Masa 30, aktiviteti 4</t>
  </si>
  <si>
    <t>Masa 30, aktiviteti 3</t>
  </si>
  <si>
    <t xml:space="preserve">Politikat e sektorit të komunikimeve elektronike - Axhenda Dixhitale për Kosovën 2013-2020;
Ligji për Komunikimet Elektronike; 
</t>
  </si>
  <si>
    <t>Krijimi i Atllasit Elektronik për Infrastrukturën Telekomunikuese Brezgjerë në Kosovë</t>
  </si>
  <si>
    <t>Dhjetor</t>
  </si>
  <si>
    <t>Atllasi elektronik për infrastrukturën telekomunikuese brezgjerë i krijuar dhe i populluar me të dhëna</t>
  </si>
  <si>
    <t>Autoriteti Rregullativ i Komunikimeve Elektronike dhe Postare; Operatorët</t>
  </si>
  <si>
    <t xml:space="preserve">1.2
</t>
  </si>
  <si>
    <t>Ngritja e efikasitetit të shërbimeve të ofruara dhe ngritja e transparencës në sistemin e të hyrave.</t>
  </si>
  <si>
    <t>Te gjitha OB-te</t>
  </si>
  <si>
    <t>Kosto institucionale</t>
  </si>
  <si>
    <t xml:space="preserve">1.5
</t>
  </si>
  <si>
    <t>MF-ATK</t>
  </si>
  <si>
    <t xml:space="preserve">1.6
</t>
  </si>
  <si>
    <t xml:space="preserve">2.1
</t>
  </si>
  <si>
    <t xml:space="preserve">Kosto administrative </t>
  </si>
  <si>
    <t>Rritja e efikasitetit alokues.</t>
  </si>
  <si>
    <t>Hartimi i dokumentit të KASH-it 2019-2021.</t>
  </si>
  <si>
    <t xml:space="preserve">3.3
</t>
  </si>
  <si>
    <t xml:space="preserve">
</t>
  </si>
  <si>
    <t xml:space="preserve">
</t>
  </si>
  <si>
    <t>Sigurimi i efikasitetit operacional të financave publike.</t>
  </si>
  <si>
    <t xml:space="preserve">4.1
</t>
  </si>
  <si>
    <t xml:space="preserve">4.2
</t>
  </si>
  <si>
    <t xml:space="preserve">4.4
</t>
  </si>
  <si>
    <t xml:space="preserve">4.6
</t>
  </si>
  <si>
    <t xml:space="preserve">4.7
</t>
  </si>
  <si>
    <t>Ministria për Forcën e Sigurisë së Kosovës</t>
  </si>
  <si>
    <t xml:space="preserve">
150.000.00€</t>
  </si>
  <si>
    <t>50.000.00</t>
  </si>
  <si>
    <t>450.000.00 €</t>
  </si>
  <si>
    <t xml:space="preserve">17.500.000.00 €
</t>
  </si>
  <si>
    <t xml:space="preserve">Implementimi i Planit të Integritetit (2016-2018) të MFSK-së dhe masave për menaxhimin e rreziqeve që kërcënojnë objektivat/aktivitetet e planifikuara vjetore.
</t>
  </si>
  <si>
    <t>Ministria e Mjedisit dhe Planifikimit Hapësinor</t>
  </si>
  <si>
    <t>3,600 € 
BK</t>
  </si>
  <si>
    <t>mars-dhjetor</t>
  </si>
  <si>
    <t xml:space="preserve">mars - tetor
</t>
  </si>
  <si>
    <t>119,500 €  Donatori
23,270 € BK</t>
  </si>
  <si>
    <t>Masa 32 dhe Masa 34</t>
  </si>
  <si>
    <t>32,400 € BK</t>
  </si>
  <si>
    <t xml:space="preserve">
</t>
  </si>
  <si>
    <t>13,500 € BK</t>
  </si>
  <si>
    <t>16,200 € BK</t>
  </si>
  <si>
    <t>Ministria e Administrimit të Pushetit Lokal</t>
  </si>
  <si>
    <t>MAPL, Komunat</t>
  </si>
  <si>
    <t>SKZH Shtylla 2</t>
  </si>
  <si>
    <t>SKZH Shtylla 4</t>
  </si>
  <si>
    <t>SKZH, Shtylla 2</t>
  </si>
  <si>
    <t xml:space="preserve">4.2. </t>
  </si>
  <si>
    <t>Aktiviteti</t>
  </si>
  <si>
    <t>Afato kohor</t>
  </si>
  <si>
    <t xml:space="preserve">56,000€ BRK; 
5,000€ Donatorë
</t>
  </si>
  <si>
    <t>1. Programi i Qeverisë 2017-2021;</t>
  </si>
  <si>
    <t>Masa 8</t>
  </si>
  <si>
    <t>PK, Projekti Zviceran për AQM, Projekti i Binjakëzimit, Partnerët ndërkombëtar</t>
  </si>
  <si>
    <t>DRPR, MPMS, MASHT, MAPL, Komunat</t>
  </si>
  <si>
    <t>Treguesi i Matjes</t>
  </si>
  <si>
    <t>Kosto Financiare</t>
  </si>
  <si>
    <t>Institucionet e Përfshira</t>
  </si>
  <si>
    <t>Ligji i miratuar në Kuvend.</t>
  </si>
  <si>
    <t>Strategjia e miratuar.</t>
  </si>
  <si>
    <t>90.000 Euro</t>
  </si>
  <si>
    <t>4.850.000 Euro</t>
  </si>
  <si>
    <t>800.000 Euro</t>
  </si>
  <si>
    <t>Mbajtja dhe zhvillimi i shkollës diplomatike.</t>
  </si>
  <si>
    <t>20.000 Euro</t>
  </si>
  <si>
    <t>(DCK)</t>
  </si>
  <si>
    <t>100.000 Euro</t>
  </si>
  <si>
    <t xml:space="preserve">Ministria e Punëve të Jashtme </t>
  </si>
  <si>
    <t xml:space="preserve">Ministria e Punës dhe Mirëqenies Sociale </t>
  </si>
  <si>
    <t>10,000,00</t>
  </si>
  <si>
    <t>DPP</t>
  </si>
  <si>
    <t xml:space="preserve">DPP </t>
  </si>
  <si>
    <t>APRK</t>
  </si>
  <si>
    <t xml:space="preserve">2000000 BRK
4000000 donator EU
</t>
  </si>
  <si>
    <t>Ministria për Komunitete dhe Kthim</t>
  </si>
  <si>
    <t xml:space="preserve">1. MKK 2.400.000,00 euro mln, 2. MKK 700.000 euro, BE 2.200.000,00 euro  </t>
  </si>
  <si>
    <t>Komunat</t>
  </si>
  <si>
    <t>/</t>
  </si>
  <si>
    <t xml:space="preserve">Zhvillimi i projekteve infrastrukturore në bashkëpunim ndërmjet nivelit qendror dhe lokal. </t>
  </si>
  <si>
    <t xml:space="preserve">Deri në 20 projekte infrastrukturore të zhvilluara. </t>
  </si>
  <si>
    <t>1,5 mil. €</t>
  </si>
  <si>
    <t xml:space="preserve">MKK 300.000,00 euro mln, BE 300.000,00 euro  </t>
  </si>
  <si>
    <t>Furnizimi me material ndërtimor me qëllim të stabilizimit, riintegrimit dhe zhvillimit të qëndrueshëm socio-ekonomik.</t>
  </si>
  <si>
    <t xml:space="preserve">Deri në 300 përfitues, të mbështetur. </t>
  </si>
  <si>
    <t xml:space="preserve"> 2 mil. €</t>
  </si>
  <si>
    <t>Përkrahja e projekteve të cilat janë në funksion të kthimit, riintegrimit dhe stabilizimit të komuniteteve, si dhe ndarja e granteve për OJQ-të.</t>
  </si>
  <si>
    <t xml:space="preserve">Deri në 40 projekte të përkrahura. </t>
  </si>
  <si>
    <t>290,000.00 €</t>
  </si>
  <si>
    <t xml:space="preserve">Deri në 200 përfitues të pakove të harmonizuara, të përkrahur.  </t>
  </si>
  <si>
    <t xml:space="preserve">10,000.00 € </t>
  </si>
  <si>
    <t>Mennaxhimi i të dhënave për të kthyerit, riintegrimit dhe projekteve zhvillimore.</t>
  </si>
  <si>
    <t>20,000.00 €</t>
  </si>
  <si>
    <t>10,000.00 €</t>
  </si>
  <si>
    <t>Hartimi dhe plotësimi i kornizës ligjore dhe dokumenteve strategjike për komunitete, kthim dhe integrim.</t>
  </si>
  <si>
    <t>Hartimi i dokumenteve strategjike.</t>
  </si>
  <si>
    <t>Ministria e Shëndetësisë</t>
  </si>
  <si>
    <t>1.1.</t>
  </si>
  <si>
    <t>1.2.</t>
  </si>
  <si>
    <t>1.4.</t>
  </si>
  <si>
    <t xml:space="preserve">Dhjetor </t>
  </si>
  <si>
    <t>1.5.</t>
  </si>
  <si>
    <t xml:space="preserve">Mars </t>
  </si>
  <si>
    <t>1.6.</t>
  </si>
  <si>
    <t>1.7.</t>
  </si>
  <si>
    <t>2.1.</t>
  </si>
  <si>
    <t>SHSKUK</t>
  </si>
  <si>
    <t>2.2.</t>
  </si>
  <si>
    <t>2.3.</t>
  </si>
  <si>
    <t>2.4.</t>
  </si>
  <si>
    <t>3.1.</t>
  </si>
  <si>
    <t>3.2.</t>
  </si>
  <si>
    <t xml:space="preserve">Qershor </t>
  </si>
  <si>
    <t>3.3.</t>
  </si>
  <si>
    <t>3.5.</t>
  </si>
  <si>
    <t>Teatri Kombëtar i Kosovës, Filarmonia-Opera e Kosovës, Baleti Kombëtar i Kosovës, Ansambli KKV "Shota", Galeria Kombëtare e Kosovës, Qendra Kinematografike e Kosovës, Kosovafilmi dhe Biblioteka Kombëtare e Kosovës.</t>
  </si>
  <si>
    <t>Programi i Qeverisë së Republikës së Kosovës 2017-2021; KASH 2018-2020</t>
  </si>
  <si>
    <t>20000 + 250000 + 2928684</t>
  </si>
  <si>
    <t xml:space="preserve">Institucionet vartëse të Trashëgimisë Kulturore, Komuna Përkatëse, Agjencioni Kadastral Komunal, Shoqëria civile. </t>
  </si>
  <si>
    <t xml:space="preserve">Strategjia Kombëtare për Trashëgimi Kulturore. </t>
  </si>
  <si>
    <t>LDADP</t>
  </si>
  <si>
    <t>MTI-API                                                              MF                                PK</t>
  </si>
  <si>
    <t>Ligjin Nr. 04 /L-088 për Arkivat Shtetërore;    Standardet Ndërkombëtare të Arkivistikës</t>
  </si>
  <si>
    <t>Pasurimi i fondit të përgjithshëm arkivor</t>
  </si>
  <si>
    <t>Ligjin Nr. 04 /L-088 për Arkivat Shtetërore;        Ligji Nr. 04/L-184 për Administrimin e punës në Zyrë.</t>
  </si>
  <si>
    <t xml:space="preserve">1. Baza e të dhënave dhe sistemi elektronik, i krijuar dhe funksionalizuar. </t>
  </si>
  <si>
    <t>Kapitulli 14
Nr.3.15</t>
  </si>
  <si>
    <t>SSTMM(Strategjia sektoriale dhe e transportit multimodal.</t>
  </si>
  <si>
    <t>SSTMM</t>
  </si>
  <si>
    <t>Mbikqyrja e zbatimit të legjislacionit në fuqi, që e rregullom fushën e infrastrukturës rrugore, transportit rrugor, kontrollave teknike dhe autoshkollave, përmes inspektimeve.</t>
  </si>
  <si>
    <t>Plani legjislativ 2018 she SSTMM</t>
  </si>
  <si>
    <t xml:space="preserve">Hartimi I Kornizes ligjore ne fushen e Infrastruktures rrugore </t>
  </si>
  <si>
    <t>Projekt ligji për rrugët, i aprovuar</t>
  </si>
  <si>
    <t>Ministria e Tregtisë dhe Industrisë</t>
  </si>
  <si>
    <t>Programi i Qeverisë 2017-2021</t>
  </si>
  <si>
    <t>Kapitulli 3: masa 3.4.; ARE prioriteti 2, aktiviteti 2.2.d.</t>
  </si>
  <si>
    <t>Masa 8 aktiviteti 8,4</t>
  </si>
  <si>
    <t>MKRS</t>
  </si>
  <si>
    <t>Intensifikimi i bashkëpunimit ndërinstitucional me institucionet zbatuese dhe me institucionet politikbërëse në fushën e pronësisë industriale.</t>
  </si>
  <si>
    <t>shkurt-qershor</t>
  </si>
  <si>
    <t>qershor, gusht</t>
  </si>
  <si>
    <t>MTI</t>
  </si>
  <si>
    <t>shkurt - maj</t>
  </si>
  <si>
    <t>SKZH, shtylla 3, masa 19, aktiviteti XXX</t>
  </si>
  <si>
    <t xml:space="preserve">shkurt - nëntor </t>
  </si>
  <si>
    <t>MASHT, MPJ (Misionet Diplomatike dhe Konsullore), Republika e Shqipërisë.</t>
  </si>
  <si>
    <t>Strategjia për Diasporën dhe Mërgatën 2013-2018 dhe Plani i Veprimit për zbatimin e Strategjisë për Diasporën dhe Mërgatën, Marrëveshja me Republikën e Shqipërisë për financimin dhe organizimin e përbashkët të mësimit plotësues në diasporë.</t>
  </si>
  <si>
    <t>Organizimi i seminareve dhe Pilotimi i procesit të certifikimit të mësimdhënesve në diasporë;</t>
  </si>
  <si>
    <t xml:space="preserve">prill - nëntor </t>
  </si>
  <si>
    <t xml:space="preserve">1. Organizimi i së paku 2 seminareve rajonale për mësimdhënës nga diaspora (nentor) 
2. Së paku 70 mësimdhënës pjesëmarrës në seminaret regjionale; (nentor) 
3. Pjesëmarrja e së paku 50 mësimdhënësve në këtë proces. (tetor) 
</t>
  </si>
  <si>
    <t xml:space="preserve">MASHT, Republika e Shqipërisë, Këshillat e Mësuesve në Diasporë, Misionet Diplomatike dhe Konullore; </t>
  </si>
  <si>
    <t>prill - korrik</t>
  </si>
  <si>
    <t xml:space="preserve">maj - tetor </t>
  </si>
  <si>
    <t>shkurt dhjetor</t>
  </si>
  <si>
    <t>Ministria e Zhvillimit Rajonal</t>
  </si>
  <si>
    <t>MSA, PKZMSA</t>
  </si>
  <si>
    <t>MZHR</t>
  </si>
  <si>
    <t>SKZH</t>
  </si>
  <si>
    <t>Ministria e Inovacionit dhe Ndërmarrësisë</t>
  </si>
  <si>
    <t>1. 750.000
2. 550.000</t>
  </si>
  <si>
    <t>MAP&amp;Institucionet tjera</t>
  </si>
  <si>
    <t xml:space="preserve"> dhjetor </t>
  </si>
  <si>
    <t>IRK</t>
  </si>
  <si>
    <t>Institucionet e Administratës Publike te nivelit qendrore dhe te nivelit lokal</t>
  </si>
  <si>
    <t>Qeverisja e mirë dhe sundimi i ligjit (Strategjia për zhvillim ekonomik)</t>
  </si>
  <si>
    <t xml:space="preserve">01shkurt-30 korrik
01shtator-30 nëntor
01janar-
30 prill
</t>
  </si>
  <si>
    <t>GIZ</t>
  </si>
  <si>
    <t>1.janar
2.dhjetor
3.shtator
4.dhjetor
5.prill
6.janar-dhjetor</t>
  </si>
  <si>
    <t>1.shtator
2.shtator
3.qershor
4.prill
5.qershor
6.dhjetor</t>
  </si>
  <si>
    <t xml:space="preserve">1. Furnizimi me pajisje të rrjetit për avancimin e infrastrukturës së rrjetit shtetëror, i realizuar.
2. Furnizimi me pajisje harduerike të sistemit telefonik qeveritar, irealizuar.
3. Zgjerimi i Projektit e-Kutia në institucione ku ofrohen shërbime për qytetarët, bizneset dhe OJQ., i realizuar.         
4. Siguria e të dhënave- zëvendësimi i Firewall-ave në front, zëvendësimi i firewalleve të vjetër 1GB në ato të reja 10 GB të server farmes dhe shtimi i moduleve të pajisjeve core 10GB i realizuar.
5. Mirëmbajtja e pajisjeve serverike në QDHSH
6. Ngritja e kapaciteteve harduerike në QDHSH 
</t>
  </si>
  <si>
    <t xml:space="preserve">1.shkurt
2.qershor
3.tetor
4.dhjetor
</t>
  </si>
  <si>
    <t>Ligji për organet qeveritare të Shoqërisë së Informacionit.</t>
  </si>
  <si>
    <t>1.maj
2.qershor
3.qershor
4.qershor
5.qershor
6.mars
7.maj</t>
  </si>
  <si>
    <t>1.janar-dhjetor
2.janar-dhjetor
3.janar-dhjetor
4.janar-dhjetor
5.janar-dhjetor
6.janar-dhjetor
7.janar-dhjetor</t>
  </si>
  <si>
    <t xml:space="preserve">
1.korrik
2..shtator-nëntor
3.mars
4.
5.korrik-nëntor
6.
7.
8.gusht</t>
  </si>
  <si>
    <t>Karta për hapjen e të dhënave</t>
  </si>
  <si>
    <t>1. Përmisismi i vazhdueshëm i ofrimit të shëbimeve për OJQ-të, nëpëmes sistemit ONLINE.</t>
  </si>
  <si>
    <t>Përfundimi i digjitalizimit
 të arkivës  për OJQ, që ka
 të bëj me dosjet e OJQ-ve.</t>
  </si>
  <si>
    <t xml:space="preserve"> janar-dhjetor</t>
  </si>
  <si>
    <t>Numri i dosjeve te regjistrimit dhe raporteve financiare te OJQ-ve.</t>
  </si>
  <si>
    <t>4 000€ ose për mes donacioneve të mundshme.</t>
  </si>
  <si>
    <t>6705000 +++</t>
  </si>
  <si>
    <t>Menaxhimi i planifikuar i ndërtesave Qeveritare.</t>
  </si>
  <si>
    <t>1376000+++</t>
  </si>
  <si>
    <t>24000++</t>
  </si>
  <si>
    <t>janar- dhjetor</t>
  </si>
  <si>
    <t>850000 +++</t>
  </si>
  <si>
    <t xml:space="preserve">Ministria e Administratës Publike </t>
  </si>
  <si>
    <t>Ministria e Arsimit, Shkencës dhe Teknologjisë</t>
  </si>
  <si>
    <t>shtator</t>
  </si>
  <si>
    <t xml:space="preserve">dhjetor </t>
  </si>
  <si>
    <t>Ministria e Diasporës dhe Investimeve Strategjike</t>
  </si>
  <si>
    <t>Publikime (raporte) të realizuara/postuara në web site të ASK-së, mbi 120 raporte të publikuara.</t>
  </si>
  <si>
    <t>ERA 2018</t>
  </si>
  <si>
    <t>Tabela B: Aktivitetet të cilat kanë për qëllim arritjen e prioriteteve të Ministrisë së Bujqësisë, Pylltarisë dhe Zhvillimit Rural</t>
  </si>
  <si>
    <t>Ministria e Bujqësisë, Pylltarisë dhe Zhvillimit Rural</t>
  </si>
  <si>
    <t>PKZMSA Kapitulli i 11</t>
  </si>
  <si>
    <t xml:space="preserve">Programi i Qeverisë së Republikës së Kosovës 2017-2021;                              Programi për Reforma në Ekonomi  2017-2019;                                                    Programi për Bujqësi dhe Zhvillim Rural  2014-2020. </t>
  </si>
  <si>
    <t>Shoqatatat, Palët e tjera të interesit,GLV etj.</t>
  </si>
  <si>
    <t>40,000.00 Euro</t>
  </si>
  <si>
    <t>Projekti i Asistences teknike, BB, Kompania Kontraktuese.</t>
  </si>
  <si>
    <t xml:space="preserve">350,000.00 Euro                   </t>
  </si>
  <si>
    <t>ASK,Doganat, OJQ,AUV, Sistemi Informativ i tregut.</t>
  </si>
  <si>
    <t xml:space="preserve">Programi i Qeverisë së Republikës së Kosovës 2017-2021;                  Programi për Bujqësi dhe Zhvillim Rural  2014-2020.            </t>
  </si>
  <si>
    <t xml:space="preserve">Programi i Qeverisë së Republikës së Kosovës 2017-2021;                          Programi për Bujqësi dhe Zhvillim Rural  2014-2020.            </t>
  </si>
  <si>
    <t>Zhvillimi i  mëtejmë institucional 
për përafrimin me BE-në.</t>
  </si>
  <si>
    <t>MAP, MF</t>
  </si>
  <si>
    <t>PKZMSA          Kapitulli i 11</t>
  </si>
  <si>
    <t>202,668.00 Euro</t>
  </si>
  <si>
    <t xml:space="preserve">1.41,064.00 Euro                                                                                                2.15,840.00       Euro                                 </t>
  </si>
  <si>
    <t>Institucionet mikrokomerciale  - Bankat komerciale dhe BQK.</t>
  </si>
  <si>
    <t>Marrëveshja e Qeverisë së Republikës së Kosovës (MF,MBPZHR) dhe Thesarit Amerikan.</t>
  </si>
  <si>
    <t xml:space="preserve">810,000.00 Euro </t>
  </si>
  <si>
    <t xml:space="preserve">550,000.00 Euro   </t>
  </si>
  <si>
    <t>1,187.332.00 Euro</t>
  </si>
  <si>
    <t xml:space="preserve">Komunat, kompanitë e ujitjes etj. </t>
  </si>
  <si>
    <t>350,000.00  Euro</t>
  </si>
  <si>
    <t>Komunat nga Zonat Vreshtare të Republikës së Kosovës.</t>
  </si>
  <si>
    <t>250,000 .00 Euro</t>
  </si>
  <si>
    <t>MMPH,MTI, Fakulteti  Bujqësisë, AUV etj.</t>
  </si>
  <si>
    <t>AUV,Doganat, Inspektorët komunalë,                 Shoqatat e prodhuesve, përpunuesve dhe tregtuesit bujqësorë dhe blegtoralë.</t>
  </si>
  <si>
    <t xml:space="preserve">450.000.00 Euro </t>
  </si>
  <si>
    <t>149,700.00 Euro</t>
  </si>
  <si>
    <t>50,000.00 Euro</t>
  </si>
  <si>
    <t>Shoqatat e prodhuesve dhe përpunuesve, OJQ-të, komunat, donatorët etj.</t>
  </si>
  <si>
    <t xml:space="preserve">1. Monitorimi i radionukleideve në ujin e pijes (15 mostra) dhe të dheut (3 mostra) në disa pika të territorit të Kosovës (dhjetor) 
2. Përditësimi i Inventarit të burimeve radioaktive dhe mbetjeve radioaktive (dhjetor); </t>
  </si>
  <si>
    <t>MD</t>
  </si>
  <si>
    <t>MPB</t>
  </si>
  <si>
    <t>1.1.4</t>
  </si>
  <si>
    <t>1,520,701€ BRK</t>
  </si>
  <si>
    <t>Rishikimi dhe plotësimi ë rolit të Ministrisë së Punëve të Brendshme</t>
  </si>
  <si>
    <t>25,000 € BRK</t>
  </si>
  <si>
    <t>ZKM, MAP</t>
  </si>
  <si>
    <t xml:space="preserve">9.500.00    </t>
  </si>
  <si>
    <t>janar-tetor</t>
  </si>
  <si>
    <t>AKF</t>
  </si>
  <si>
    <t xml:space="preserve">1,030,828€ BRK; </t>
  </si>
  <si>
    <t>6,849,000 € BRK</t>
  </si>
  <si>
    <t>MF</t>
  </si>
  <si>
    <t xml:space="preserve">Funksionalizimi dhe administrimi i portalit tregtar të transparencës për biznese nga Dogana e Kosovës.
</t>
  </si>
  <si>
    <t>DK</t>
  </si>
  <si>
    <t>1.5.5</t>
  </si>
  <si>
    <t>MF,KNSH,DNSH</t>
  </si>
  <si>
    <t>MF, DQPPP, Komunat.</t>
  </si>
  <si>
    <t>SKZH / masa 5, 28, 34</t>
  </si>
  <si>
    <t>1.5.7</t>
  </si>
  <si>
    <t xml:space="preserve">20,000 € BRK
</t>
  </si>
  <si>
    <t>NJIF-K, AKI, PK, PSRK</t>
  </si>
  <si>
    <t>1.6.4</t>
  </si>
  <si>
    <t>NJIF-K, AKI, PK, PSRK, ATK, DK,</t>
  </si>
  <si>
    <t>1.6.5</t>
  </si>
  <si>
    <t>1.6.6</t>
  </si>
  <si>
    <t>1.6.7</t>
  </si>
  <si>
    <t xml:space="preserve">MAP </t>
  </si>
  <si>
    <t xml:space="preserve"> qershor</t>
  </si>
  <si>
    <t>MAP, ZKM
MF, MIE</t>
  </si>
  <si>
    <t xml:space="preserve">PV  ERA  1.5 </t>
  </si>
  <si>
    <t>MAP,ZKM,MD</t>
  </si>
  <si>
    <t>shkurt</t>
  </si>
  <si>
    <t>9000
(Donator)</t>
  </si>
  <si>
    <t xml:space="preserve">PV  ERA  1.4 </t>
  </si>
  <si>
    <t>MAPL</t>
  </si>
  <si>
    <t xml:space="preserve">mars </t>
  </si>
  <si>
    <t xml:space="preserve">Ministritë </t>
  </si>
  <si>
    <t xml:space="preserve">mars - prill </t>
  </si>
  <si>
    <t>1.9.4</t>
  </si>
  <si>
    <t>1.9.5</t>
  </si>
  <si>
    <t>ATK/DK</t>
  </si>
  <si>
    <t>ZKM/BQK/Ministritë e linjës</t>
  </si>
  <si>
    <t>2.1.4</t>
  </si>
  <si>
    <t>2.1.5</t>
  </si>
  <si>
    <t>2.1.6</t>
  </si>
  <si>
    <t>2.1.7</t>
  </si>
  <si>
    <t>2.1.8</t>
  </si>
  <si>
    <t xml:space="preserve">1,072,7000 euro </t>
  </si>
  <si>
    <t>SKZH, Masa 15</t>
  </si>
  <si>
    <t>SKZH, Shtylla II</t>
  </si>
  <si>
    <t>2.2.4</t>
  </si>
  <si>
    <t>MF, ATK, DK</t>
  </si>
  <si>
    <t xml:space="preserve">PRE Masa 13
</t>
  </si>
  <si>
    <t>SKZH Masa 15</t>
  </si>
  <si>
    <t>MPMS</t>
  </si>
  <si>
    <t>2.2.5</t>
  </si>
  <si>
    <t>2.2.6</t>
  </si>
  <si>
    <t>MDIS</t>
  </si>
  <si>
    <t>SKZH Shtylla 3, masa 19</t>
  </si>
  <si>
    <t>SKZH/ Masa 5, 28, 34</t>
  </si>
  <si>
    <t>SKZH Shtylla 1, 3 dhe 4</t>
  </si>
  <si>
    <t>Nxitja e investimeve përmes organizimit të forumeve promovuese duke ju dhënë prioritet projekteve të interesit strategjik.</t>
  </si>
  <si>
    <t>2.4.4</t>
  </si>
  <si>
    <t>2.4.5</t>
  </si>
  <si>
    <t>MTI/KIESA, ZKM</t>
  </si>
  <si>
    <t>2.4.6</t>
  </si>
  <si>
    <t xml:space="preserve">1,565,000.00
</t>
  </si>
  <si>
    <t>MF, BQK</t>
  </si>
  <si>
    <t>Masa 18, aktivitetet 1</t>
  </si>
  <si>
    <t>Programi i Qeverisë 2017-2021; PRE Masa 17.</t>
  </si>
  <si>
    <t>MIN</t>
  </si>
  <si>
    <t>1Mil</t>
  </si>
  <si>
    <t>SKZH / masa 16</t>
  </si>
  <si>
    <t>2.5.5</t>
  </si>
  <si>
    <t xml:space="preserve">MZHR,              </t>
  </si>
  <si>
    <t xml:space="preserve">MASHT, MZHE, </t>
  </si>
  <si>
    <t>21,719.292 Euro</t>
  </si>
  <si>
    <t>PKZMSA Kap.11</t>
  </si>
  <si>
    <t>20,977.022 Euro</t>
  </si>
  <si>
    <t>MZHE</t>
  </si>
  <si>
    <t>1. 700,000 € BRK              2. 635,000 € BRK</t>
  </si>
  <si>
    <t xml:space="preserve">Trepça </t>
  </si>
  <si>
    <t>400,000 € BRK</t>
  </si>
  <si>
    <t>Trepça</t>
  </si>
  <si>
    <t>Masa 22 Aktiviteti 4</t>
  </si>
  <si>
    <t xml:space="preserve">3,082,870 € BRK </t>
  </si>
  <si>
    <t>1,400,000 € BRK, 750,000 € USAID</t>
  </si>
  <si>
    <t>6 mil</t>
  </si>
  <si>
    <t>KOSTT</t>
  </si>
  <si>
    <t>9 mil</t>
  </si>
  <si>
    <t>8.3 mil</t>
  </si>
  <si>
    <t>3,500,000 € KOSTT</t>
  </si>
  <si>
    <t>Masa 26, aktiviteti 2</t>
  </si>
  <si>
    <t>MF, KOSTT, MPJ</t>
  </si>
  <si>
    <t>SKZH / masa 26</t>
  </si>
  <si>
    <t>Zhvillimi i zonave ekonomike përmes bashkfinancimit të ndërtimit të infrastrukturës fizike.</t>
  </si>
  <si>
    <t xml:space="preserve">Komunat relevante
          </t>
  </si>
  <si>
    <t>300.000.00 Euro</t>
  </si>
  <si>
    <t>Studim mbi potencialet dhe nevojat e sektorit të akomodimit në regjione dhe vende si bazë premtuese për investitorët dhe kompanitë akomoduese.</t>
  </si>
  <si>
    <t>Bashkpunimi me MBPZHR për zhvillimin e turizmit rural dhe agroturizmin.</t>
  </si>
  <si>
    <t>Masa 24, aktiviteti 4</t>
  </si>
  <si>
    <t>50.000 Euro</t>
  </si>
  <si>
    <t>MPJ (DON)</t>
  </si>
  <si>
    <t>3.1.4</t>
  </si>
  <si>
    <t>10.000 Euro</t>
  </si>
  <si>
    <t>3.1.5</t>
  </si>
  <si>
    <t>3.1.6</t>
  </si>
  <si>
    <t>16,000 € BRK</t>
  </si>
  <si>
    <t>ZKM, MPJ</t>
  </si>
  <si>
    <t>3.1.7</t>
  </si>
  <si>
    <t>7000 € BRK</t>
  </si>
  <si>
    <t>MPJ (DMR)</t>
  </si>
  <si>
    <t>3.2.4</t>
  </si>
  <si>
    <t>3.2.5</t>
  </si>
  <si>
    <t>40,000,00 Kontributi vjetor ne KBR.</t>
  </si>
  <si>
    <t>MPJ (DEBE)</t>
  </si>
  <si>
    <t>Avancimi i marrëdhënieve me pesë shtetet mosnjohëse (Greqia, Qipro, Spanja, Rumania, Sllovakia) të BE-së.</t>
  </si>
  <si>
    <t>30.000 Euro</t>
  </si>
  <si>
    <t>MPJ, ZKM, Presidenca (DON)</t>
  </si>
  <si>
    <t>3.3.4</t>
  </si>
  <si>
    <t>MPJ (DMD)</t>
  </si>
  <si>
    <t>3.3.5</t>
  </si>
  <si>
    <t>3.3.6</t>
  </si>
  <si>
    <t>66,000 € BRK</t>
  </si>
  <si>
    <t>20,000 € BRK</t>
  </si>
  <si>
    <t>ZKM, MPJ, MIE</t>
  </si>
  <si>
    <t>MFSK</t>
  </si>
  <si>
    <t>300.000.00 €</t>
  </si>
  <si>
    <t>1. Fuqizimi i marrëdhënieve bilaterale dhe multilaterale, si dhe pjesëmarrja dhe anëtarësimi në iniciativa rajonale dhe më gjerë;         
2. Fuqizimi i subjektivitetit ndërkombëtar të Kosovës .</t>
  </si>
  <si>
    <t>350.000.00 €</t>
  </si>
  <si>
    <t>1. Fuqizimi i marrëdhënieve bilaterale dhe multilaterale, si dhe pjesëmarrja dhe anëtarësimi në iniciativa rajonale dhe më gjerë;                 
2. Fuqizimi i subjektivitetit ndërkombëtar të Kosovës .</t>
  </si>
  <si>
    <t xml:space="preserve">Përmbushja e kërkesave dhe obligimeve që dalin nga anëtarësimi në OBD.  
</t>
  </si>
  <si>
    <t>NJIF-K</t>
  </si>
  <si>
    <t>3.4.4</t>
  </si>
  <si>
    <t>3.4.5</t>
  </si>
  <si>
    <t xml:space="preserve">Forumet e Investimeve në SI, BG dhe GR.
</t>
  </si>
  <si>
    <t>15.000 Euro</t>
  </si>
  <si>
    <t>3.4.6</t>
  </si>
  <si>
    <t>3.4.7</t>
  </si>
  <si>
    <t>3.4.8</t>
  </si>
  <si>
    <t>5000 Euro  10.000 Euro 50000 Euro  50000 Euro  50000 Euro</t>
  </si>
  <si>
    <t>Implementimi i marrëveshjes së Brukselit për themelimin dhe funksionalizimin e Asociacionit të Komunave me shumicë serbe</t>
  </si>
  <si>
    <t>MIE</t>
  </si>
  <si>
    <t xml:space="preserve">
 dhjetor
</t>
  </si>
  <si>
    <t xml:space="preserve">
30,000 (BK)
</t>
  </si>
  <si>
    <t>PKZMSA, shih 2.1.</t>
  </si>
  <si>
    <t>SKZH, 34, pika 2.</t>
  </si>
  <si>
    <t>Organizimi i Konferences në Bruksel me rastin e dy vjetorit të hyrjes në fuqi të MSA-së.</t>
  </si>
  <si>
    <t>80.000.00 €</t>
  </si>
  <si>
    <t>330.000.00 €</t>
  </si>
  <si>
    <t>MPJ, Ekipi i Këshillëdhënës i NATO-s (NALT), Kori diplomatik ndërkombëtar në/për Kosovën dhe Kori diplomatik i Kosovës.</t>
  </si>
  <si>
    <t xml:space="preserve">1. Fuqizimi i marrëdhënieve bilaterale dhe multilaterale, si dhe pjesëmarrja dhe anëtarësimi në iniciativa rajonale dhe më gjerë;
2. Fuqizimi i subjektivitetit ndërkombëtar të Kosovës .
</t>
  </si>
  <si>
    <t>5000 Euro</t>
  </si>
  <si>
    <t>3.7.4</t>
  </si>
  <si>
    <t>3.7.5</t>
  </si>
  <si>
    <t>150.000.00 €</t>
  </si>
  <si>
    <t>30.000.00 €</t>
  </si>
  <si>
    <t>MPJ, MFSK, kori diplomatik (DPNS)</t>
  </si>
  <si>
    <t>Pjesëmarrje në takime të rregullta të koalicionit me fokus të vecantë në grupin punues për komunikim.</t>
  </si>
  <si>
    <t>MPJ,ZKM</t>
  </si>
  <si>
    <t>MASHT</t>
  </si>
  <si>
    <t>39,200 (BK)</t>
  </si>
  <si>
    <t>Masa 1 në SKZH</t>
  </si>
  <si>
    <t>EU - IPA; Komunat; MAP</t>
  </si>
  <si>
    <t>Masa 2 në SKZH</t>
  </si>
  <si>
    <t>Promovimi i projektit për mësimin tërëditor (organizimi i një konference të donatorëve dhe kreditorëve për implementimin e projektit për mësimin  tërëditor).</t>
  </si>
  <si>
    <t>Konferenca e realizuar</t>
  </si>
  <si>
    <t>Masa 20 në PRE</t>
  </si>
  <si>
    <t xml:space="preserve">250,000.00 Euro (BK) </t>
  </si>
  <si>
    <t>Masa 4 në SKZH</t>
  </si>
  <si>
    <t>105,000.00 Euro (BK); 20,000 Euro</t>
  </si>
  <si>
    <t>125,000.00 Euro (BK); 20,000 Euro</t>
  </si>
  <si>
    <t>Masa 2, Aktiviteti 2.1</t>
  </si>
  <si>
    <t>Masa 2, Aktiviteti 2.4</t>
  </si>
  <si>
    <t xml:space="preserve">Masa 3 në SKZH, Aktiviteti 3.1, Aktiviteti 3.2 dhe Aktiviteti 3.3. </t>
  </si>
  <si>
    <t>MPMS; OEK; Shkollat profesionale; ASK, MTI, USAID, Lux Dev.</t>
  </si>
  <si>
    <t>Masa 3 në SKZH, Aktiviteti 3.4</t>
  </si>
  <si>
    <t>5,000.00 Euro - (B.K.)</t>
  </si>
  <si>
    <t>Masa 5 në SKZH, aktiviteti 2</t>
  </si>
  <si>
    <t>13,000 (BK)</t>
  </si>
  <si>
    <t>Masa 3, Aktiviteti 3.5</t>
  </si>
  <si>
    <t>Pajisja e nxënësve të shkollave të mësimit plotësues në diasporë me tekste shkollore në kuadër të projektit  të MASHT-it: "Tekste për Diasporën".</t>
  </si>
  <si>
    <t>30.000,00</t>
  </si>
  <si>
    <t>Masa 6 në SKZH ndërlidhet me diasporën, por  aktivitetet e parapara aty janë ndryshe nga këto.</t>
  </si>
  <si>
    <t xml:space="preserve">maj - dhjetor </t>
  </si>
  <si>
    <t>FSSH</t>
  </si>
  <si>
    <t>MSH</t>
  </si>
  <si>
    <t xml:space="preserve">Odat e Mjekëve të Kosovës </t>
  </si>
  <si>
    <t xml:space="preserve">MI </t>
  </si>
  <si>
    <t>MI</t>
  </si>
  <si>
    <t xml:space="preserve">
WBIF</t>
  </si>
  <si>
    <t>MI
MF</t>
  </si>
  <si>
    <t>1) 2,100,000.00
2) 4,084,680.00</t>
  </si>
  <si>
    <t>Kontrollimi i rregullsisë së automjeteve në rrugë (kontrollat mobile)</t>
  </si>
  <si>
    <t xml:space="preserve">1. Nxjerrja e akteve të nevojshme nënligjore të përfunduara (Mars 2018).
2. Studimi i fizibilitetit i përfunduar (Qershor 2018).
3. Përcaktimi i kushteve dhe kritereve, shpallja e njoftimeve në harmoni me studimin e fizibilitetit e përfunduar (Korrik 2018).
4. mbledhja e ofertave dhe përzgjedhja e subjekteve e përfunduar (Gusht 2018).
5. Vlerësimi i kompetencës profesionale dhe fillimi i ofrimit të shërbimit e përfunduar (Dhjetor 2018).
</t>
  </si>
  <si>
    <t>1) 3,125.00
2) 56,600.00
3) 2,750.00
4) 2,100.00
5) 3,825.00</t>
  </si>
  <si>
    <t>1) 3,500.00
2) 60,600.00</t>
  </si>
  <si>
    <t>435,800 € BRK</t>
  </si>
  <si>
    <t>PK, MI</t>
  </si>
  <si>
    <t>Inicimi i marrëveshjeve bilaterale në fushën e transportit rrugor.</t>
  </si>
  <si>
    <t>€1,100,000 BRK</t>
  </si>
  <si>
    <t>€600,000 BRK</t>
  </si>
  <si>
    <t>Shtylla e parë Masa7, aktiviteti 2,  3 dhe 4   SKZH</t>
  </si>
  <si>
    <t>IP</t>
  </si>
  <si>
    <t>IP, MPMS</t>
  </si>
  <si>
    <t>33,000.000.00</t>
  </si>
  <si>
    <t xml:space="preserve">SKZH Shtylla e pare Masa 7, aktiviteti 1  </t>
  </si>
  <si>
    <t>50000 Donator</t>
  </si>
  <si>
    <t>MPMS, MTI, ZKM</t>
  </si>
  <si>
    <t>Përgatitja e kostove për njësi (klient) për llojet e shërbimeve sociale dhe kostos së standardeve minimale.</t>
  </si>
  <si>
    <t>DP-ve,DL.</t>
  </si>
  <si>
    <t>56.000</t>
  </si>
  <si>
    <t>PRE</t>
  </si>
  <si>
    <t>ZKM, Ministria e Financave, Ministria e Integrimit Evropian, Teatri Kombëtar i Kosovës, Filarmonia e Kosovës, Baleti Kombëtar i Kosovës, Biblioteka Kombëtare e Kosovës, Drejtoritë Komunale të Kulturës, Fakulteti i Arteve dhe Muzikës, Shoqata e Botuesëve e Kosovës.</t>
  </si>
  <si>
    <t>Kapitulli 23 Aktiviteti 3.24</t>
  </si>
  <si>
    <t xml:space="preserve">Shoqata e Botuesëve, Biblioteka Kombëtare, OJQ. </t>
  </si>
  <si>
    <t>8 publikime të realizuara (Harta Arkeologjike Vëllimi III, Harta Arkeologjike Vëllimi IV, 3 botime në fushën e trashëgimisë shpirtërore  dhe Monografi për Muzeun e Mitrovicës).</t>
  </si>
  <si>
    <t>392.000,00</t>
  </si>
  <si>
    <t>ZKM, Komiteti Olimpik i Kosovës,Federatat Sportive, Klubet</t>
  </si>
  <si>
    <t xml:space="preserve">1. Studimi i Fizibilitetit (hartimi i një Master Plani për të gjithë zonën; hartimi i projektit ideor për secilin objekt veç e veç dhe projektit ideor për tërë vendin; përgatitja e Fizibilitetit Teknik/Arkitektural; dhe përgatitja e Fizibilitetit të kostos financiare për terë lokacionin dhe për objektet veç e veç), përfunduar.  
</t>
  </si>
  <si>
    <t>MMPH</t>
  </si>
  <si>
    <t>49,500 € 
BK</t>
  </si>
  <si>
    <t>qershor</t>
  </si>
  <si>
    <t>39,600 € 
BK</t>
  </si>
  <si>
    <t xml:space="preserve">mars - qershor
</t>
  </si>
  <si>
    <t>9900 € 
BK</t>
  </si>
  <si>
    <t>170,000 € 
BK</t>
  </si>
  <si>
    <t>70,650 € 
Donator</t>
  </si>
  <si>
    <t>2,160 € 
BK</t>
  </si>
  <si>
    <t>3,800,000 € 
BK</t>
  </si>
  <si>
    <t>30,000 €
BK</t>
  </si>
  <si>
    <t xml:space="preserve">650,000 € 
BK
</t>
  </si>
  <si>
    <t>4.f.4.1</t>
  </si>
  <si>
    <t>5,400 € BK
96,800 € Donatori</t>
  </si>
  <si>
    <t>100,000 € BK</t>
  </si>
  <si>
    <t>126,000.00 Euro</t>
  </si>
  <si>
    <t>320,000.00 Euro</t>
  </si>
  <si>
    <t xml:space="preserve">Komunat </t>
  </si>
  <si>
    <t>2.11.2</t>
  </si>
  <si>
    <t>2.11.3</t>
  </si>
  <si>
    <t>2.12.4</t>
  </si>
  <si>
    <t>3.6.4</t>
  </si>
  <si>
    <t>3.6.5</t>
  </si>
  <si>
    <t>4.a.6.4</t>
  </si>
  <si>
    <t>4.a.6.5</t>
  </si>
  <si>
    <t>4.a.6.6</t>
  </si>
  <si>
    <t>4.b.1.3</t>
  </si>
  <si>
    <t>4.b.1.4</t>
  </si>
  <si>
    <t>4.b.1.5</t>
  </si>
  <si>
    <t>4.b.1.6</t>
  </si>
  <si>
    <t>4.b.1.7</t>
  </si>
  <si>
    <t>4.b.2.2</t>
  </si>
  <si>
    <t>4.b.2.4</t>
  </si>
  <si>
    <t>4.b.3.2</t>
  </si>
  <si>
    <t>4.b.3.4</t>
  </si>
  <si>
    <t>4.b.4.4</t>
  </si>
  <si>
    <t>4.b.4.5</t>
  </si>
  <si>
    <t>4.b.5.4</t>
  </si>
  <si>
    <t>4.c.1.4</t>
  </si>
  <si>
    <t>4.c.1.5</t>
  </si>
  <si>
    <t>4.c.1.6</t>
  </si>
  <si>
    <t>4.c.1.7</t>
  </si>
  <si>
    <t>4.c.1.8</t>
  </si>
  <si>
    <t>4.c.3.4</t>
  </si>
  <si>
    <t>4.d.4.4</t>
  </si>
  <si>
    <t>4.d.5.2</t>
  </si>
  <si>
    <t>4.d.5.3</t>
  </si>
  <si>
    <t>4.d.7.4</t>
  </si>
  <si>
    <t>4.d.8.3</t>
  </si>
  <si>
    <t>4.d.8.4</t>
  </si>
  <si>
    <t>4.f.1.2</t>
  </si>
  <si>
    <t>4.f.1.3</t>
  </si>
  <si>
    <t xml:space="preserve">Ministritë, Komunat </t>
  </si>
  <si>
    <t xml:space="preserve">janar -dhjetor </t>
  </si>
  <si>
    <t xml:space="preserve">janar - mars </t>
  </si>
  <si>
    <t xml:space="preserve">janar - shtator
</t>
  </si>
  <si>
    <t>PKZMSA kapitulli 15 - Energjia</t>
  </si>
  <si>
    <t>1.9.6</t>
  </si>
  <si>
    <t>2.5.6</t>
  </si>
  <si>
    <t>2.5.7</t>
  </si>
  <si>
    <t>2.5.8</t>
  </si>
  <si>
    <t>2.5.9</t>
  </si>
  <si>
    <t>2.5.10</t>
  </si>
  <si>
    <t>2.9.4</t>
  </si>
  <si>
    <t>2.9.5</t>
  </si>
  <si>
    <t>2.9.6</t>
  </si>
  <si>
    <t>2.9.7</t>
  </si>
  <si>
    <t>2.9.8</t>
  </si>
  <si>
    <t>2.9.10</t>
  </si>
  <si>
    <t>3.2.6</t>
  </si>
  <si>
    <t>3.2.7</t>
  </si>
  <si>
    <t>3.3.7</t>
  </si>
  <si>
    <t>3.3.8</t>
  </si>
  <si>
    <t>3.3.9</t>
  </si>
  <si>
    <t>3.3.10</t>
  </si>
  <si>
    <t>3.3.11</t>
  </si>
  <si>
    <t>3.3.12</t>
  </si>
  <si>
    <t>3.3.13</t>
  </si>
  <si>
    <t>3.3.14</t>
  </si>
  <si>
    <t>3.3.15</t>
  </si>
  <si>
    <t>4.a.1.3</t>
  </si>
  <si>
    <t>4.a.1.4</t>
  </si>
  <si>
    <t>4.a.1.5</t>
  </si>
  <si>
    <t>4.a.1.6</t>
  </si>
  <si>
    <t>4.a.2.2</t>
  </si>
  <si>
    <t>4.a.2.3</t>
  </si>
  <si>
    <t>4.a.2.4</t>
  </si>
  <si>
    <t>4.a.2.5</t>
  </si>
  <si>
    <t>4.a.2.6</t>
  </si>
  <si>
    <t>4.a.2.7</t>
  </si>
  <si>
    <t>4.a.2.8</t>
  </si>
  <si>
    <t>4.a.2.9</t>
  </si>
  <si>
    <t>4.a.2.10</t>
  </si>
  <si>
    <t>4.a.2.11</t>
  </si>
  <si>
    <t>4.a.2.12</t>
  </si>
  <si>
    <t>4.a.3.4</t>
  </si>
  <si>
    <t>4.a.3.5</t>
  </si>
  <si>
    <t>4.a.4.2</t>
  </si>
  <si>
    <t>4.a.4.3</t>
  </si>
  <si>
    <t>4.a.4.4</t>
  </si>
  <si>
    <t>4.a.4.5</t>
  </si>
  <si>
    <t>4.a.4.6</t>
  </si>
  <si>
    <t>4.d.1.2</t>
  </si>
  <si>
    <t>4.d.1.3</t>
  </si>
  <si>
    <t>4.d.1.4</t>
  </si>
  <si>
    <t>4.d.2.2</t>
  </si>
  <si>
    <t>4.d.2.3</t>
  </si>
  <si>
    <t>4.d.2.4</t>
  </si>
  <si>
    <t>4.e.4.1</t>
  </si>
  <si>
    <t>4.e.4.2</t>
  </si>
  <si>
    <t>tetor</t>
  </si>
  <si>
    <t>janar -dhjetor</t>
  </si>
  <si>
    <t>janar - qershor</t>
  </si>
  <si>
    <t>janar</t>
  </si>
  <si>
    <t xml:space="preserve">shkurt </t>
  </si>
  <si>
    <t>mars - gusht</t>
  </si>
  <si>
    <t>maj - korrik</t>
  </si>
  <si>
    <t xml:space="preserve">prill </t>
  </si>
  <si>
    <t xml:space="preserve">shkurt -  shtator </t>
  </si>
  <si>
    <t xml:space="preserve">janar - qershor
</t>
  </si>
  <si>
    <t>mars - shtator</t>
  </si>
  <si>
    <t>mars - dhjetor</t>
  </si>
  <si>
    <t>janar - shtator</t>
  </si>
  <si>
    <t>janar - mars</t>
  </si>
  <si>
    <t>janar - tetor</t>
  </si>
  <si>
    <t xml:space="preserve">shtator - dhjetor </t>
  </si>
  <si>
    <t xml:space="preserve">mars - shtator </t>
  </si>
  <si>
    <t xml:space="preserve">gusht - dhjetor </t>
  </si>
  <si>
    <t xml:space="preserve">qershor -  shtator  </t>
  </si>
  <si>
    <t>nëntor - dhjetor</t>
  </si>
  <si>
    <t xml:space="preserve">janar - dhjetor  </t>
  </si>
  <si>
    <t xml:space="preserve">mars - dhjetor </t>
  </si>
  <si>
    <t>shkurt - nentor</t>
  </si>
  <si>
    <t xml:space="preserve">tetor - dhjetor  </t>
  </si>
  <si>
    <t>1. Hartimi i Draft - Planit Strategjik 2019 - 2021 për Arkiva; përfunduar
2.Plotësim/Ndryshimi i Rregulloreve të brendshme, realizuar; 
3. Monitorimi i zbatimit të Planit vjetor të punës dhe Rregulloreve arkivore;  
4. Bashkëpunimi me fondkrijues për menaxhimin e lëndës arkivore (vizita / inspektime,  këshilla dhe rekomandime), realizuar;
5.  Ekspozita  (2) dhe  Botime (4); realizuar dhe publikuar 
6. Seminare (2) me zyrtarë arkivor/ administratës së fond krijuesve dhe ASHAK-së , realizuar 
7. Hartimi/miratimi i Koncept Dokumentit për Arkivat, përfunduar</t>
  </si>
  <si>
    <t>Masa 34, aktiviteti 1.1</t>
  </si>
  <si>
    <t>mars</t>
  </si>
  <si>
    <t>2,700 € BK
48,400 € Donatori</t>
  </si>
  <si>
    <t>300,000 € BK</t>
  </si>
  <si>
    <t>1. Kriteret Politike, Neni 120 i MSA, Veprimi 1.1.2    2. Kriteret Politike, Neni 120 i MSA, Veprimi 1.1.2  3. Kriteret Politike, Neni 120 i MSA, Veprimi 1.1.2</t>
  </si>
  <si>
    <t>1. Kriteret Politike, Neni 120 i MSA, Veprimi 1.1.2</t>
  </si>
  <si>
    <t>Tabela B: Aktivitetet të cilat kanë për qëllim arritjen e prioriteteve të Ministrisë së Infrastrukturës</t>
  </si>
  <si>
    <t xml:space="preserve">
Dhjetor 2018</t>
  </si>
  <si>
    <t>Kapitulli 14
Nr.3.15.3</t>
  </si>
  <si>
    <t xml:space="preserve">
Shtator 2018</t>
  </si>
  <si>
    <t>Kapitulli 14
Nr.3.15.4</t>
  </si>
  <si>
    <t>Kapitulli 14
Nr.3.15.2</t>
  </si>
  <si>
    <t>Kapitulli 14
Nr.3.15.13</t>
  </si>
  <si>
    <t>Kapitulli 14
2.Nr.3.15.11</t>
  </si>
  <si>
    <t>Kapitulli 14
2.Nr.3.15.1
3.Nr. 3.15.4</t>
  </si>
  <si>
    <t>Kapitulli 14
2.Nr.3.15.15</t>
  </si>
  <si>
    <t xml:space="preserve">
dhjetor </t>
  </si>
  <si>
    <t xml:space="preserve">shtator </t>
  </si>
  <si>
    <t>Përmirësimi i sigurisë në  infrastrukturën hekurudhore.</t>
  </si>
  <si>
    <t>1)200,000.00
2) 1,000,000.00
3) 1,250,000.00
4) 30,000,000.00</t>
  </si>
  <si>
    <t>MI
INFRAKOS</t>
  </si>
  <si>
    <t xml:space="preserve">1) 650.00
2)1,950.00
3) 2,875.00
</t>
  </si>
  <si>
    <t>Kapitulli 14
1.Nr.3.15.5
3.Nr. 3.15.6
2.Nr. 3.15.7</t>
  </si>
  <si>
    <t>Kapitulli 14
Nr.3.15.16</t>
  </si>
  <si>
    <t>Eurostat</t>
  </si>
  <si>
    <t xml:space="preserve">janar - qershor  </t>
  </si>
  <si>
    <t>1. Plotësimi i bazës ligjore për profilizimin e mësuesve (janar); 
2. organizimi i debateve me DKA-të (shkurt - ?)</t>
  </si>
  <si>
    <t>18,344.80 (BK)</t>
  </si>
  <si>
    <t>Objektivi 3.24 në PKZMSA, Masa 20 në PRE</t>
  </si>
  <si>
    <t>Programi i Qeverisë së Republikës së Kosovës 2017-2021; PSAK 2017-2021, Rregullorja për protokollin për parandalim dhe referim të dhunës 21/2013</t>
  </si>
  <si>
    <t>Integrimi i nxënësve dhe studentëve të komuniteteve rom, ashkali dhe egjiptian në sistemin e arsimit të Republikës së Kosovës.</t>
  </si>
  <si>
    <t>Neni 3, 4 në MSA</t>
  </si>
  <si>
    <t>janar - nëntor</t>
  </si>
  <si>
    <t xml:space="preserve">mars - qershor; shtator -dhjetor </t>
  </si>
  <si>
    <t>4.a.2.13</t>
  </si>
  <si>
    <t>4.a.2.14</t>
  </si>
  <si>
    <t>tetor - dhjetor</t>
  </si>
  <si>
    <t>janar - gusht; janar - dhjetor</t>
  </si>
  <si>
    <t>shkurt - qershor</t>
  </si>
  <si>
    <t>Ndërtimi i një sistemi efektiv të menaxhimit të objekteve shkollore që i kontribuon krijimit të
mjediseve të përshtatshme për mësim.</t>
  </si>
  <si>
    <t xml:space="preserve">mars - nëntor </t>
  </si>
  <si>
    <t>MF, MTI , MMPH,ZKM, OJQ-te, Shoqatat, komunat etj.</t>
  </si>
  <si>
    <t xml:space="preserve">Programi i Qeverisë së Republikës së Kosovës 2017-2021;                                                                           Programi për Bujqësi dhe Zhvillim Rural  2014-2020. </t>
  </si>
  <si>
    <t>Hartimi i kuadrit ligjor që rregullon  parimet e përgjithshme që kanë të bëjnë me regjistrimin, prodhimin, përpunimin, shenjat e origjinës së mbrojtur, kualitetit, përshkrimin, prezentimin dhe etiketimin, importimin, tregtimin e brendshëm dhe eksportimin e  pijeve të forta alkoolike në Republikën e Kosovës.</t>
  </si>
  <si>
    <t>MMPH, MTI</t>
  </si>
  <si>
    <t xml:space="preserve">Aprovimi dhe regjistrimi  i operatorëve të biznesit me ushqim me prejardhje shtazore dhe jo shtazore, kategorizimi i tyre sipas rrezikut. </t>
  </si>
  <si>
    <t>BK 2,000,000
donatoret  2,000,000</t>
  </si>
  <si>
    <t>760,000,00</t>
  </si>
  <si>
    <t xml:space="preserve">73,000 € BK
 </t>
  </si>
  <si>
    <t xml:space="preserve">mars -dhjetor
</t>
  </si>
  <si>
    <t xml:space="preserve">35,500 € BK
</t>
  </si>
  <si>
    <t>MSA - Neni 110 (Shoqëria e informacionit)
PKZMSA Kapitulli 10 i acquis-së Shoqëria e informacionit dhe mediat.3.11.3</t>
  </si>
  <si>
    <t>200.000.00</t>
  </si>
  <si>
    <t>PKZMSA Kapitulli 15 ,3.16.6</t>
  </si>
  <si>
    <t>PKZMSA Kapitulli 15 ,3.16.7</t>
  </si>
  <si>
    <t>kapitull 10, 3.11.5</t>
  </si>
  <si>
    <t xml:space="preserve">1.1
 </t>
  </si>
  <si>
    <t>40,000.00
Kosto Adm.
117,000.00
Kosto Adm.
6000.00
5000.00</t>
  </si>
  <si>
    <t xml:space="preserve">1.5.1
</t>
  </si>
  <si>
    <t>MF, ATK.</t>
  </si>
  <si>
    <t>PKZMSA Kapitulli 16</t>
  </si>
  <si>
    <t xml:space="preserve">1.5.2
</t>
  </si>
  <si>
    <t xml:space="preserve">1.5.4
</t>
  </si>
  <si>
    <t xml:space="preserve">1.5.6
</t>
  </si>
  <si>
    <t>1.5.8</t>
  </si>
  <si>
    <t>1.5.9</t>
  </si>
  <si>
    <t xml:space="preserve">150,000.00
Projekti SIDA
25,000.00
</t>
  </si>
  <si>
    <t>maj - dhjetor</t>
  </si>
  <si>
    <t xml:space="preserve">janar </t>
  </si>
  <si>
    <t>qershor - gusht</t>
  </si>
  <si>
    <t>janar - prill</t>
  </si>
  <si>
    <t>prill - tetor</t>
  </si>
  <si>
    <t xml:space="preserve">Objektivi 4.c.5 </t>
  </si>
  <si>
    <t>janar -  qershor</t>
  </si>
  <si>
    <t>mars -  dhjetor</t>
  </si>
  <si>
    <t>shkrut - qershor</t>
  </si>
  <si>
    <t>korrik - dhjetor</t>
  </si>
  <si>
    <t>shkurt - nëntor</t>
  </si>
  <si>
    <t xml:space="preserve">mars - qershor; shtator - dhjetor </t>
  </si>
  <si>
    <t xml:space="preserve">janar - qershor; shtator - dhjetor </t>
  </si>
  <si>
    <t>maj - nëntor; 
qershor - nëntor</t>
  </si>
  <si>
    <t>qershor - shtator</t>
  </si>
  <si>
    <t>janar - dhjetor
qershor</t>
  </si>
  <si>
    <t xml:space="preserve">prill - dhjetor </t>
  </si>
  <si>
    <t>2.11.4</t>
  </si>
  <si>
    <t>308000 bkk, donacon 4500 tr.2.1800 bkk, donacin 12000</t>
  </si>
  <si>
    <t>Zhvillimi i politikës së turizmit.</t>
  </si>
  <si>
    <t>4.f.4.2</t>
  </si>
  <si>
    <t>4.f.4.3</t>
  </si>
  <si>
    <t>mars - nëntor</t>
  </si>
  <si>
    <t xml:space="preserve">janar - korrik </t>
  </si>
  <si>
    <t>MIE, KE, Komunat</t>
  </si>
  <si>
    <t>Ministria e Zhvillimit Ekonomik</t>
  </si>
  <si>
    <t>Ministria e Punëve të Brendëshme</t>
  </si>
  <si>
    <t>Ministria e Infrastrukturës</t>
  </si>
  <si>
    <t>1. Vendimi i Qeverisë për aprovim të dokumentit.</t>
  </si>
  <si>
    <t>Maj
2018</t>
  </si>
  <si>
    <t>Koncept Dokumenti, I miratuar</t>
  </si>
  <si>
    <t>Koncept Dokumenti për Letërnjoftimin</t>
  </si>
  <si>
    <t>prill</t>
  </si>
  <si>
    <t>Janar -Mars</t>
  </si>
  <si>
    <r>
      <rPr>
        <b/>
        <sz val="11"/>
        <color indexed="8"/>
        <rFont val="Book Antiqua"/>
        <family val="1"/>
      </rPr>
      <t>1</t>
    </r>
    <r>
      <rPr>
        <sz val="11"/>
        <color indexed="8"/>
        <rFont val="Book Antiqua"/>
        <family val="1"/>
      </rPr>
      <t xml:space="preserve">.Në kuadër të projektit IPA fillon ndërtimi i 7 qerdheve të reja (1 me IPA 2014 dhe 6 me IPA 2016). 
</t>
    </r>
    <r>
      <rPr>
        <b/>
        <sz val="11"/>
        <color indexed="8"/>
        <rFont val="Book Antiqua"/>
        <family val="1"/>
      </rPr>
      <t>2</t>
    </r>
    <r>
      <rPr>
        <sz val="11"/>
        <color indexed="8"/>
        <rFont val="Book Antiqua"/>
        <family val="1"/>
      </rPr>
      <t xml:space="preserve">.Vazhdojnë punimet në 2 qerdhe me participim të MASHT në IPA. 
</t>
    </r>
    <r>
      <rPr>
        <b/>
        <sz val="11"/>
        <color indexed="8"/>
        <rFont val="Book Antiqua"/>
        <family val="1"/>
      </rPr>
      <t>3</t>
    </r>
    <r>
      <rPr>
        <sz val="11"/>
        <color indexed="8"/>
        <rFont val="Book Antiqua"/>
        <family val="1"/>
      </rPr>
      <t>.Me investimet  e MASHT-it vazhdojnë punimet në ndërtimin e një qerdheje dhe fillojnë punimet në ndërtimin e 2 qerdheve të reja; 
4.Rreth 20 institucione parashkollore private të licencuara (rreth 800 fëmijë të përfshirë në edukim parashkollor).</t>
    </r>
  </si>
  <si>
    <r>
      <rPr>
        <b/>
        <sz val="11"/>
        <color indexed="8"/>
        <rFont val="Book Antiqua"/>
        <family val="1"/>
      </rPr>
      <t>1</t>
    </r>
    <r>
      <rPr>
        <sz val="11"/>
        <color indexed="8"/>
        <rFont val="Book Antiqua"/>
        <family val="1"/>
      </rPr>
      <t>.Raportet e rregullta të vlerësimit të përgatitura.</t>
    </r>
  </si>
  <si>
    <r>
      <rPr>
        <b/>
        <sz val="11"/>
        <color indexed="8"/>
        <rFont val="Book Antiqua"/>
        <family val="1"/>
      </rPr>
      <t>1</t>
    </r>
    <r>
      <rPr>
        <sz val="11"/>
        <color indexed="8"/>
        <rFont val="Book Antiqua"/>
        <family val="1"/>
      </rPr>
      <t xml:space="preserve">. Këshilli Kombëtar Shkencor i themeluar (janar-maj); 
</t>
    </r>
    <r>
      <rPr>
        <b/>
        <sz val="11"/>
        <color indexed="8"/>
        <rFont val="Book Antiqua"/>
        <family val="1"/>
      </rPr>
      <t>2</t>
    </r>
    <r>
      <rPr>
        <sz val="11"/>
        <color indexed="8"/>
        <rFont val="Book Antiqua"/>
        <family val="1"/>
      </rPr>
      <t>. Programi Kombëtar i Shkencës i hartuar (qershor-nëntor).</t>
    </r>
  </si>
  <si>
    <r>
      <t>1. Projektligji per Financimin e Partive Politike,  i miratuar (shtator)
2. Projektligji për ndryshimin dhe plotësimin e Ligjit nr. 03/L-178 për Klasifikimin e Informacioneve dhe verifikimin e sigurisë, i miratuar (dhjetor)
3. Plani për racionalizimin e agjencive të pavarura dhe organeve qendrore në kuadër të Qeverisë, i zbatuar (shtator)
4. Procesi transparent, të bazuar në merita dhe jopolitik të përzgjedhjes, në harmoni me ligjin, për të gjitha institucionet e pavarura, agjencitë dhe organet rregullatorë, si dhe në kompanitë publike, I sigurar (dhjetor)
5. Regjistri Qendror për Leje dhe Licenca, i përditësuar (qershor)
6. Raportet  për Raportin vjetor të KE-së për Kosovën, dy raporte të hartuara (dhjetor)
7. Raportet periodike (tremujore) për zbatimin e PKZMSA, të hartuara (dhjetor)</t>
    </r>
    <r>
      <rPr>
        <b/>
        <sz val="11"/>
        <color indexed="8"/>
        <rFont val="Book Antiqua"/>
        <family val="1"/>
      </rPr>
      <t xml:space="preserve">
8. Projektligji për plotësimin dhe ndryshim e Ligjit për Mbrojtjen e të dhënave Personale, i miratuar (mars)</t>
    </r>
  </si>
  <si>
    <r>
      <t xml:space="preserve">Klasifikimi dhe Katalogu i vendeve të punës së SHCK, i përditësuar.     </t>
    </r>
    <r>
      <rPr>
        <b/>
        <sz val="11"/>
        <color indexed="8"/>
        <rFont val="Book Antiqua"/>
        <family val="1"/>
      </rPr>
      <t xml:space="preserve">                                                                      </t>
    </r>
    <r>
      <rPr>
        <sz val="11"/>
        <color indexed="8"/>
        <rFont val="Book Antiqua"/>
        <family val="1"/>
      </rPr>
      <t xml:space="preserve">                                             </t>
    </r>
  </si>
  <si>
    <t>1. Plotësim/ndryshimi i Rregullores Nr. 36/ 2013 për organizimin e brendshëm dhe sistematizimin e vendeve të punës të Ministrisë së Punëve të Brendshme, i miratuar (shtator);
2. Koncept dokumenti për Ministrinë e Punëve të Brendshme, i miratuar (dhjetor);
3. Strategjia zhvillimore e Ministrisë së Punëve të Brendshme, e hartuar (dhjetor).</t>
  </si>
  <si>
    <t>Programi i Qeverisë 2017-2021, Shtylla II Zhvillimi ekonomik dhe punësimi, MF Objektivi 3
Strategjia kombëtare e Republikës së Kosovës për parandalimin dhe luftimin e ekonomisë joformale, pastrimit të parave, financimit të terrorizmit dhe krimeve financiare 2014-2018</t>
  </si>
  <si>
    <t>Hartimi i koncept dokumentit për trajtimin e Ligjit për lojërat e fatit.</t>
  </si>
  <si>
    <t>Koncept dokumenti i aprovuar në Qeverinë e Republikës së Kosovës</t>
  </si>
  <si>
    <t>Automatizimi i procesit të kthimit/rimbursimit të TVSH-së, TAP dhe TAK dhe shërbimeve tatimore on-line</t>
  </si>
  <si>
    <t xml:space="preserve">1. Aplikacioni i funksionalizuar (janar- dhjetor);
2. Numri i rritur i shërbimeve online (janar-dhjetor).
</t>
  </si>
  <si>
    <t>1. Softveri i menaxhimit të rrezikut dhe biznes inteligjencës, i zhvilluar dhe në zbatim.</t>
  </si>
  <si>
    <t xml:space="preserve">Administrimi i procesit për operatorë të autorizuar ekonomik (OAE) që do t'u mundësojë kompanive të vendeve anëtare të CEFTA-s të kryejnë doganim të pavarur gjatë eksportit dhe importit, me qëllim që të sigurohet tregti më e shpejtë dhe më e lirë.  
   </t>
  </si>
  <si>
    <t>Programi i Qeverisë 2017-2021, Shtylla II Zhvillimi ekonomik dhe punësimi, MF Objektivi 2
Plani strategjik
 i DK  2016-2018</t>
  </si>
  <si>
    <t>1. Aktet nënligjore të aprovuara (shtator).</t>
  </si>
  <si>
    <t>Ministria e Financave, Këshilli i Kosovës për raportim financiar, Ministria e Integrimeve.</t>
  </si>
  <si>
    <t>Fuqizimi i masave parandaluese të ekstremizmit të dhunshëm si dhe deradikalizimi dhe riintegrimi i personave të kthyer nga zonat e konfliktit.</t>
  </si>
  <si>
    <t>Programi i Qeverisë 2017-2021, Shtylla II Zhvillimi ekonomik dhe punësimi, MF Objektivi 3
Strategjia kombëtare e Republikës së Kosovës për parandalimin dhe luftimin e ekonomisë joformale, pastrimit të parave, financimit të terrorizmit dhe krimeve financiare 2014-2018;
- Strategjia  për parandalimin e ektremizmit të dhunshem dhe radikalizmit qe shpie ne terrorizem 2015 2020 dhe Plani i Veprimit
-  Plani i Veprimit i Strategjise kundër Terrorizmit 2018-2023
-  Plani i Veprimit kundër Krimit të Organizuar 2018-2023</t>
  </si>
  <si>
    <t xml:space="preserve">Intensifikimi i aktiviteteve për mbrojtjen e qytetarëve të Kosovës kundër krimit të organizuar dhe kontrabandës nga Dogana e Kosovës.     </t>
  </si>
  <si>
    <t>Ngritja e kapaciteteve në luftën kundër terrorizmit dhe financimit të terrorizmit.</t>
  </si>
  <si>
    <t>Hartimi i kornizës ligjore pas përfundimit të procedurës administrative.</t>
  </si>
  <si>
    <t xml:space="preserve">Hartimi i kornizës ligjore për  reformën e Aministratës Publike.
</t>
  </si>
  <si>
    <t>1.Projektligji për konflikt administrativ, i miratuar.</t>
  </si>
  <si>
    <t>1. Kriteret politike, Neni 120 i MSA, Veprimi 1.1.2</t>
  </si>
  <si>
    <t>1.Strategjia e SMAP dhe Plani i veprimit, i  miratuar.</t>
  </si>
  <si>
    <t>Ndërlidhja e planifikimit, monitorimit dhe raportimit përmes programeve të avancuara të komunikimit elektronik.</t>
  </si>
  <si>
    <t xml:space="preserve">1. Platforma elektronike për planifikim, monitorim dhe raportim të aktiviteteve të MAPL-së dhe komunave, e funksionalizuar (mars). </t>
  </si>
  <si>
    <t xml:space="preserve">Raporti  për zbatimin e standardeve dhe dokumnteve të  publikuar në platformë, i aprovuar.  </t>
  </si>
  <si>
    <t>Monitorimi i zbatimit të  standardeve minimale për konsultime me publikun.</t>
  </si>
  <si>
    <t xml:space="preserve">2000 euro, Projekti i asistencës teknike të Bashkimit Evropian 2.000 Euro "Mbështetje për zbatimin e strategjisë qeveritare për bashkëpunim me shoqërinë civile".
</t>
  </si>
  <si>
    <t xml:space="preserve">Monitorimi i fondeve që institucionet i ndajnë për OJQ-të. </t>
  </si>
  <si>
    <t xml:space="preserve">Avancimi i sistemeve on-line të informacionit dhe transparencës për qytetarë. </t>
  </si>
  <si>
    <t>10 projekte të OJQ-ve-të financuara (qershor).</t>
  </si>
  <si>
    <t>Monitorimi i zbatimit të kërkesave për qasje në dokumentet publike në komuna.</t>
  </si>
  <si>
    <t>1. Ruajtja e qëndrueshmërisë makro-fiskale dhe përmirësimi i menaxhimit të financave publike.</t>
  </si>
  <si>
    <t xml:space="preserve">Përgatitja e kornizës së matur makro-fiskale si element bazë për  hartim të Kornizës afatmesme të shpenzimeve (MF) 2019-2021.
</t>
  </si>
  <si>
    <t xml:space="preserve">Korniza makro-fiskale e hartuar konform rregullës fiskale te përcaktuar me ligj. </t>
  </si>
  <si>
    <t>PKZMSA, Kriteret ekonomike</t>
  </si>
  <si>
    <t xml:space="preserve">Përgatitja e pjesës makro-fiskale për programin kombëtar të reformave në ekonomi. </t>
  </si>
  <si>
    <t xml:space="preserve">Përgatitja e kornizës së matur makro-fiskale si element bazë për  hartim të buxhetit të Kosovës 2019.
</t>
  </si>
  <si>
    <t xml:space="preserve">Sigurimi i zbatimit të rregullës fiskale.
</t>
  </si>
  <si>
    <t xml:space="preserve">1.Buxheti  i aprovuar. </t>
  </si>
  <si>
    <t>MF, Qeveria</t>
  </si>
  <si>
    <t>Luftimi i evazionit fiskal përmes realizimet të vizitave dhe kontrollave tatimore.</t>
  </si>
  <si>
    <t xml:space="preserve">Zbatimi i Planit të Veprimit për të luftuar ekonominë joformale.
</t>
  </si>
  <si>
    <t xml:space="preserve">Përmirësimi i strukturës organizative dhe ngritja e kapaciteteve për menaxhimin e rrezikut të përmbushjes tatimore (MRRPT) te agjencitë mbledhëse (DKdhe ATK), përmes bashkëpunimit më të ngushtë ndërmjet tyre. </t>
  </si>
  <si>
    <t>Fushatë promovuese për eksportin e produkteve vendore në diasporë.</t>
  </si>
  <si>
    <t xml:space="preserve">1. Së paku 3 marrëveshjet e bashkëpunimit për eksport, të nënshkruara  (nëntor).  </t>
  </si>
  <si>
    <t>ALBEX, RRBDSH Bizneset e diasporës, odat ekonomike, MTI, Komunat.</t>
  </si>
  <si>
    <t>Hartimi i politikave strategjike për zhvillim ekonomik lokal.</t>
  </si>
  <si>
    <t xml:space="preserve">1. Strategjia për zhvillim ekonomik lokal, e hartuar (shtator).                     </t>
  </si>
  <si>
    <t>4. Vendosja e një oferte të qartë dhe kredibile për tërheqjen e investimeve të huaja direkte dhe krijimi i kushteve lehtësuese për investimet e diasporës në ekonominë e vendit.</t>
  </si>
  <si>
    <t>Përmirësimi i përkujdesit për investitorët.</t>
  </si>
  <si>
    <t>Përmirësimi i mëtejmë i ambientit të të bërit biznes.</t>
  </si>
  <si>
    <t>Organizmi i forumeve/konferencave jashtë vendit me qëllim të promovimit të potencialeve për investime strategjike.</t>
  </si>
  <si>
    <t xml:space="preserve">Promovimi i drejtpërdrejtë i projketeve potenciale si dhe projekteve të tjera,  me investitorë strategjik, duke promovuar masat mbështetese për investimet strategjike. </t>
  </si>
  <si>
    <t>Përgatitja dhe promovimi i projekteve sektoriale për investimet strategjike.</t>
  </si>
  <si>
    <t>Mbështetja e ndërmarrjeve përmes Fondit kosovar për garanci kreditore dhe mbështetjes direkte financiare.</t>
  </si>
  <si>
    <t>Fuqizimi dhe promovimi i infrastrukturës së cilesisë tek bizneset dhe palët e tjera të interesit.</t>
  </si>
  <si>
    <t>Përkrahja e NMVM-ve, duke e promovuar eksportin, me fokus të veçantë të rinjët dhe gratë ndërmarrëse.</t>
  </si>
  <si>
    <t xml:space="preserve">1. Organizimi i forumeve për promovim të investimeve në 3 deri 5 vende evropiane (dhjetor); 
2. Targetimi i vendeve, kompanive në 3-5 vende evropiane dhe nga secili vend do të targetohen 5-10 kompani (dhjetor); 
3. Materialet promovuese të përgatitura dhe shpërndara  në ambasadat e Kosovës (dhjetor);
4. Organizimi i 7-10 panaireve për sektore me potencial për eksport (dhjetor); 
5. Organizmi në minimumi i 3-4 misioneve tregtare (dhjetor);
6. Hulumtimi i së paku 1-3 tregjeve potenciale për sektorë specifik (dhjetor); 
7. Promovimi i ndërmarrsisë tek biznese me pronare të gjinisë femrore, përmes organizimit të së paku një konference ose panairi brenda vendit, ku u jepet mundësi  50 ndërmarrëseve të marrin pjesë në konferencë ose panair, si dhe përkrahja e ndërmarreseve të rinjë (dhjetor);
8. Internship biznesi, ofrimi i praktikës dymujore për së paku 200 studentë apo të sapodiplomuar (dhjetor); 
9. Kampanja e vetëdijësimit për përdorimin e produkteve vendore, e organizuar (nëntor).  </t>
  </si>
  <si>
    <t>Përkrahja e NVM-ve për plasimin e produkteve dhe shërbimeve në rritjen e eksportit.</t>
  </si>
  <si>
    <t>Zhvillim I NVM-ve ne sektore me prioritet ne fushene e teknologjise prodhuese dhe sherbyese.</t>
  </si>
  <si>
    <t>1. Përkrahja e së paku 6 NVM-ve.</t>
  </si>
  <si>
    <t>Nxitja dhe përkrahja e NVM-ve për bashkëpunim me NVM-të e shteteve të rajonit dhe atyre të BE-së.</t>
  </si>
  <si>
    <t>Inicimi I 7 marrëveshjeve në mes të NVM-ve vendore dhe ndërkombëtare</t>
  </si>
  <si>
    <t>Rishikimi i kornizës ligjore dhe akteve nënligjore në fushën e financimit të NVM-ve.</t>
  </si>
  <si>
    <t xml:space="preserve">Hartimi i dokumentit përmbledhës për lehtësimin e  qasjes në Financa të NVM-ve.  </t>
  </si>
  <si>
    <t>Ngritja e kapaciteteve të NVM për hartimin e projekteve në fushën e zhvillimit socio-ekonomik lokal.</t>
  </si>
  <si>
    <t xml:space="preserve">1. Manuali për përgatitjen e projekt-propozimeve, i hartuar  (shkurt -qershor 2018);
2. Botimi dhe shpërndarja 1.000 kopjeve, (shtator -nëntor).                             </t>
  </si>
  <si>
    <t>Hulumtimi për vlerësimin e situatës lidhur me zinxhirët e vlerës për sektorët e targetuar të industrisë.</t>
  </si>
  <si>
    <t>7. Mbështetja e sektorit të bujqësisë dhe zhvillimit rural, përmes përkrahjes së projekteve investive, skemës së pagesave direkte dhe rregullimit të tokave bujqësore.</t>
  </si>
  <si>
    <t xml:space="preserve">Numri i fermerëve të mbështetur  për: 
1. Sektorin e drithërave rreth 12.000 fermerë dhe rreth 60.000 ha;   
2. Sektori i hortikulturës  me rreth 8000 fermerë dhe rreth 10.000 ha;  
3. Blegtoria me rreth 9200 fermerë dhe me rreth 16.5000 krerë dhe 110000  koshere.                    </t>
  </si>
  <si>
    <t>Programi Qeverisë së Republikës së Kosovës 2017-2021;                      Programi për reforma në ekonomi 2017-2019;                                  Programi për bujqësi dhe zhvillim rural 2014-2020.</t>
  </si>
  <si>
    <t>Numri i projekteve,të mbështetura:                   
-300 Projekte në prodhimtarinë primare;
- 24 Projekte në industrinë e agropërpunimit;
- 75 Projekte në diversifikim rural;
- 12 Projekte të GLV-ve;
- 6 Projekte të ujitjes.</t>
  </si>
  <si>
    <t>Masa 17, Aktiviteti 17.3;              Masa 31,     Aktiviteti 1,2 dhe 4.</t>
  </si>
  <si>
    <t>Programi i Qeverisë së Republikës së Kosovës 2017-2021;                      Programi për reforma në ekonomi 2017-2019;                          Programi për bujqësi dhe zhvillim rural 2014-2020.</t>
  </si>
  <si>
    <t xml:space="preserve">Strategjia për konsolidim  të tokës  2010-2020.                              </t>
  </si>
  <si>
    <t>1. Dy vendpunishte në horizontet VIII dhe IX në Minieren "TREPÇA" Stanterg, të riaftësuara (dhjetor);       
2.Dy vendpunishte te reja në horizontet X-XI në Minieren "TREPÇA", të hapura (dhjetor).</t>
  </si>
  <si>
    <t>Strategjia Minerare e Republikës së Kosovës 2012 - 2025; Programi për zbatimin e strategjsë minerare 2018-2020.</t>
  </si>
  <si>
    <t xml:space="preserve"> Përmirësimi i kushteve të punës në Rafinerin - Zveqan.</t>
  </si>
  <si>
    <t>Pajisjet e filtrimit dhe pajisjet për përmiresimin e teknologjisë në Rafineri - Zveçan, të instaluara.</t>
  </si>
  <si>
    <t>Strategjia minerare e Republikës së Kosovës 2012 - 2025; Programi për zbatimin e strategjsë minerare 2018-2020.</t>
  </si>
  <si>
    <t>Mbështetja e ndërrmarrjes Trepça- AKP përmes subvencioneve për pagimin e pagave dhe stipendioneve për puntorët e Trepçës.</t>
  </si>
  <si>
    <t>Pagesa e pagave dhe stipendioneve për 2350 punëtorë.</t>
  </si>
  <si>
    <t>Ngritja e efiçencës së energjisë në objektet publike.</t>
  </si>
  <si>
    <t>Ministria e Arsimit Shkencës dhe Teknologjisë , Ministria e Shendetësisë, Komunat: Prishtinë, Gjilan, Ferizj, Gjakovë.</t>
  </si>
  <si>
    <t>Projekti për ndërtimin e Termocentralit "Kosova e Re".</t>
  </si>
  <si>
    <t xml:space="preserve"> Procesi i dekomisionimit të objekteve të gazifikimit, azotikut dhe ngrohtores në lokacionin e TC Kosova 'A'.</t>
  </si>
  <si>
    <t>Strategjia e Energjisë e Republikës së Kosovës 2009-2018;Vendimi i Qeverisë së Kosovës nr 04/156.</t>
  </si>
  <si>
    <t>Studimi i para-fizibilitetit për gazsjellësin Shqipëri-Kosovë (ALKOGAP).</t>
  </si>
  <si>
    <t>300,000 € Grant në formën e Asistencës Teknike, në kuadër të platformës WBIF (Grand Kodi: WB15-REG-ENE-01).</t>
  </si>
  <si>
    <t>MIE, MMPH, MF, ZRrE, KOSTT, KEK, Ngrotoret, të tjerët relevant.</t>
  </si>
  <si>
    <t>Zhvillimi i paket  projektit  110/10(20) kV  NS  Mitrovica  2   me Linjat  kabllovike   dhe  dy transformatore 2x40MVA.</t>
  </si>
  <si>
    <t>1.Linja e dyfishtë 1.5 km, 110 kV, NS Mitrovica 2 110/10(20)kV me 2 transformator 40 MVA i llojit GIS,  dy fushave transf. në 110 kV dhe 10(20) kV, dy fushave të linjave 110 kV dhe fushave lidhëse 110 kV, objektit komandues, të ndërtuar .</t>
  </si>
  <si>
    <t xml:space="preserve">Plani zhvillimor i transmisionit 2017-2026. </t>
  </si>
  <si>
    <t>Zhvillimi i paket  projektit  110/10(20) kV  NS  PR 6  me Linjat  e dyfishta  kabllovike   dhe  dy transformatore 2x40MVA.</t>
  </si>
  <si>
    <t xml:space="preserve">1.Nënstacioni i llojit  GIS, 110/10(20) kV me 2 transformator 40 MVA, dy fushave kabllovike 110 kV, dy linja/kabllove 110 kV, 1000mm2 me gjatësi 3.8 km, dy fusha tr. 110 kV dhe dy 10(20)kV, një fushe lidhëse 110 kV,  objektit komandues, të ndërtuar. </t>
  </si>
  <si>
    <t>Zhvillimi i paket  projektit  220/10(20) kV Drenasi  2 me linjat përcjellëse     dhe  dy transformatore 2x40MVA.</t>
  </si>
  <si>
    <t xml:space="preserve">1.Nëntacioni GIS 220/10(20)kV  me 2 transformator 40 MVA,  dy fusha transformatorike 220 kV, dy fushave  transformatorike 10(20)kV, dy fusha të linjave 220 kV,  dhe një fushë lidhëse 220 kV,   objektit komandues me pajisjet përcjellëse, të ndërtuar.
 </t>
  </si>
  <si>
    <t>Rregullimit sekondar Kosovë-Shqipëri.</t>
  </si>
  <si>
    <t>1.Operimi i KOSTT si zonë rregulluese.</t>
  </si>
  <si>
    <t>Operator Sistemi, Transmisioni dhe tregu, Zyra e rregullatorit të energjisë.</t>
  </si>
  <si>
    <t>Strategjia e Energjisë e Republikës së Kosovës 2009-2018;Marrëveshja e kyçjes KOSTT - OST.</t>
  </si>
  <si>
    <t>Përmiresimi i rrjetit të transmisionit, faza VI dhe VII, ndërtimin/riparimin e nënstacioneve të shpërndarjes së rrymës.</t>
  </si>
  <si>
    <t>Programi i Qeverisë 2017-2021, (MZHE Sektori i energjisë).</t>
  </si>
  <si>
    <t>10. Zhvillimi i zonave ekonomike dhe përmirësimi i qasjes në financa përmes krijimit të lehtësirave financiare dhe ligjore.</t>
  </si>
  <si>
    <t>Bashkëfinancimi për ndërtim të infrastrukturës fizike për së paku 3 zona ekonomike, i realizuar (dhjetor).</t>
  </si>
  <si>
    <t>Programi i Qeverisë 2017-2021.</t>
  </si>
  <si>
    <t>11 projekte, të mbështetura.</t>
  </si>
  <si>
    <t>Programi Qeverisë së Republikës së Kosovës 2017-2021;                      Programi për reforma në ekonomi 2017-2019;                            Programi për bujqësi dhe zhvillim rural 2014-2020.</t>
  </si>
  <si>
    <t>Koncept dokumenti për turizëm, i miratuar (qershor).</t>
  </si>
  <si>
    <t>Programi i Qeverisë 2017-2021; PRE Masa 8.</t>
  </si>
  <si>
    <t>Përgatitja e infrastrukturës së nevojshme ligjore për themelimin e Agjencionit kosovar të participimit.</t>
  </si>
  <si>
    <t>1.Koncept dokumenti, i miratuar.</t>
  </si>
  <si>
    <t xml:space="preserve">Programi i Qeverisë së Republikës së Kosovës 2017-2021. </t>
  </si>
  <si>
    <t>Hartimi i politikave (plotësim/ndryshim i politikës aktuale) për trajtimin e ndërmarrjeve publike.</t>
  </si>
  <si>
    <t>Ministria e Tregtisë dhe Industrisë, Ministria e Mjedisit dhe Planifikimit Hapësinor, Ministria e Financave, Zyra e Kryeministrit, Ndërmarrjet publike qendrore dhe lokale.</t>
  </si>
  <si>
    <t>Programi i Qeverisë së Republikës së Kosovës 2017 -2021.</t>
  </si>
  <si>
    <t>Zbatimi i politikave të Qeverisë përmes përkrahjes financiare nga buxheti i Kosovës për ndërrmarrjet publike.</t>
  </si>
  <si>
    <t>Përmiresimi i ofrimit të shërbimeve nga ndërmarrjet publike(subvencionimi): a) Ngrohja qendrore; b) Uji dhe hedhurinat; c) Trainkos; ç) Infrakos.</t>
  </si>
  <si>
    <t>Për subvencione nga BRK: a)Ngrohja qendrore (Gjakovë), 400,000 € ; b)Uji dhe hedhurinat; 395,428.77; c)Trainkos, 1,300,000 €; ç)Infrakos, 1,400,000.</t>
  </si>
  <si>
    <t>Ministria e Mjedisit dhe Planifikimit Hapësinor, Ministria e Financave, Ministria e Infrastrukturës; Ndërmarrjet publike; Autoriteti rregullator për shërbimet e ujit; USAID; Banka Botërore; Autoriteti rregullativ i hekurudhave.</t>
  </si>
  <si>
    <t>1. Forcimi i subjektivitetit ndërkombëtar të Kosovës me theks të veçantë në arritjen e njohjeve të reja, anëtarësimin e plotë në organizatat ndërkombëtare dhe rajonale</t>
  </si>
  <si>
    <t>Anëtarësimi në organizata/iniciativa/mekanizma ndërkombëtarë.</t>
  </si>
  <si>
    <t>Anëtarësimi në së paku 3 organizata ndërkombëtare dhe së paku një Agjenci të specializuar të OKB-së.</t>
  </si>
  <si>
    <t>Konsolidimi i pozicionit të Kosovës në organizatat ku jemi anëtarë.</t>
  </si>
  <si>
    <t xml:space="preserve"> 1. Sigurimi i pozitave drejtuese të përfaqësuesëve të RKS në organizata respektive.                              </t>
  </si>
  <si>
    <t xml:space="preserve">Intensifikimi i marrëdhënieve  të Kosovës me Këshillin e Evropës. </t>
  </si>
  <si>
    <t>Aderimi i Kosovës në konventa ndërkombëtare.</t>
  </si>
  <si>
    <t>1. Kosova e anëtarësuar në Interpol (nëntor).</t>
  </si>
  <si>
    <t>1. Strategjia kundër terrorizmit dhe plani i veprimit 2012-2017.
2. Strategjia kombëtare kundër krimit të organizuar dhe plani i veprimit 2012-2017.</t>
  </si>
  <si>
    <t>Nënshkrimi i marrëveshjes për bashkëpunim me Europol.</t>
  </si>
  <si>
    <t>1. Marrëveshja e nënshkruar (qershor).</t>
  </si>
  <si>
    <t xml:space="preserve">1. Strategjia kundër terrorizmit dhe plani i veprimit 2012-2017.
2. Strategjia kombëtare kundër krimit të organizuar dhe plani i veprimit 2012-2017.
          </t>
  </si>
  <si>
    <t>1. Konsultimet politike, ekonomike, kulturore me: Slloveninë, Kroacinë, Malin e Zi, Maqedoninë, Bullgarinë, Rumaniëe, BeH, Greqinë, Turqinë, të mbajtura;
2. Nënshkrimi i marrëveshjeve te reja për hapjen e pikave kufitare dhe pikave të përbashkëta doganore me Shqipërinë dhe Maqedoninë, të përfunduara.</t>
  </si>
  <si>
    <t xml:space="preserve">Promovimi dhe forcimi i bashkëpunimit bilateral me shtetet e Evropës Juglindore.  </t>
  </si>
  <si>
    <t>Nënshkrimi i marrëveshjeve dypalëshe me vendet e rajonit dhe thellimi i bashkëpunimit në fusha të ndryshme.</t>
  </si>
  <si>
    <t>•Marrëveshjet me Bullgarinë për heqjen e taksave të dyfishta, bashkëpunim doganor, dhe për mbrojtje dhe promovim reciprok të investimeve, të nënshkruara.
• Marrëveshje për partneritet strategjik me Malin e Zi dhe Kroacinë, të nënshkruara.</t>
  </si>
  <si>
    <t>Pjesëmarrja aktive në iniciativat dhe organizatat rajonale ku jemi anëtarë\vëzhgues.</t>
  </si>
  <si>
    <t>Pjesëmarrje në aktivitetet: 
1. SEECP-së, marrja e kryesimit e përfunduar.
2. "Procesi i Berlinit" - Projekte të reja të propozuara.
3. Transport Community Treaty (TCT) - emërimi i përfaqësueseve të RKS i përfunduar.
4. MARRI - konferenca dhe seminare të përfunduara.
5. RCC - konferenca dhe seminare të përfunduara.
6. RYCO - projekte të përfunduara.
7. WBF - iniciativat e RKS të financuara.</t>
  </si>
  <si>
    <t>Implementimi i partneritetit strategjik me Shqipërinë.</t>
  </si>
  <si>
    <t>1. Funksionalizimi i plotë i Sekretariatit, i përfunduar. 
2.Monitorimi i implementimit të   marrëveshjeve në vazhdimësi.  
3. Organizimi i mbledhjes së përbashkët të dy qeverive në Pejë, i realizuar.</t>
  </si>
  <si>
    <t>Thellimi i bashkëpunimit rajonal, përmes shkëmbimit të përvojave dhe ndërtimit të urave të reja të bashkëpunimit.</t>
  </si>
  <si>
    <t>1. Realizimi i 5 vizitave në shtetet e rajonit: Maqedoni, Mali i Zi, Shqipëri (janar-dhjetor 2018).
2. Shkëmbimi i përvojave dhe identifikimi i fushave të bashkëpunimit socio-ekonomik rajonal si: brendeve rajonale, profileve rajonale, programeve rajonale.</t>
  </si>
  <si>
    <t>Zbatimi i projektit strategjik nga fondet e IPA 1 Kosovë-Maqedoni.</t>
  </si>
  <si>
    <t xml:space="preserve">1. Projekti strategjik Kosovë - Maqedoni, pika kufitare Staniqiq/Bellanovc. </t>
  </si>
  <si>
    <t>1. Fillimi i realizimit të projekteve nga 3 (tri) thirrjet e para për projekt-propozime nga fondet e IPA II për 3 (tri) programet e bashkëpunimit ndërkufitar: Shqipëri-Kosovë, Kosovë-Maqedoni dhe Kosovë-Mali i Zi.</t>
  </si>
  <si>
    <t>1. Takimi i mbajtur i Bordit të RCC - së.          
2. Takimi vjetor i mbajtur i RCC -së.               .</t>
  </si>
  <si>
    <t>Strategjia e programit të punës 2017 - 2019 (SWP) e KBR-së.</t>
  </si>
  <si>
    <t>Bashkëpunimi ndërministror me synim plotësimin e angazhimeve në kuadër të agjendës së RCC-së.            Monitorimi dhe Implementimi i MAP (Zbatimi i planit shumëvjeçar të veprimit për zonën ekonomike rajonale).</t>
  </si>
  <si>
    <t>Fuqizimi i partneritetit me Gjermaninë, Britaninë e Madhe, Francën dhe Italinë përmes vizitave bilaterale, kontribut në organizimin e forumeve ekonomike, dhe konsultave politike të vazhdueshme.</t>
  </si>
  <si>
    <t>1. Takime me përfaqësues të këtyre shteteve në RKS, të mbajtura.
2. Vizita tek më së paku një shtet çdo 3 muaj, të realizuara. 
3. Marrëveshjeve të reja ndërshtetërore, të propozuara.</t>
  </si>
  <si>
    <t>1. Takime me përfaqësues të zyrave ndërlidhëse të këtyre shteteve në RKS, të mbajtura.
2. Aktivitete me MPJ-të, shoqëritë civile dhe mediat e këtyre shteteve, të realizuara.</t>
  </si>
  <si>
    <t xml:space="preserve">Rritja e rolit të Republikës së Kosovës në takimet e Këshillit për Bashkëpunim Rajonal (RCC). </t>
  </si>
  <si>
    <t>Kjo objektivë i kontribuon rritjes së përkrahjes së shteteve anëtare të BE-së agjendës evropiane të RKS dhe përshpejtimit të procesit të integrimit.</t>
  </si>
  <si>
    <t>Kjo objektivë i kontribuon rritjes së përkrahjes së shteteve anëtare të BE-së agjendës evropiane të RKS.</t>
  </si>
  <si>
    <t>Lobimi në Asamblenë e Përgjithshme të Kombeve të Bashkuara, Organizatës për Bashkëpunim Islamik, Frankofonisë, CARICOM-it, ASEAN dhe Unioni Afrikan.</t>
  </si>
  <si>
    <t>Pjesëmarrja në Asamblenë e Përgjithshme të Kombeve të Bashkuara, Organizatës për Bashkëpunim Islamik, Frankofonisë, CARICOM-it, ASEAN, Unionit Afrikan, e realizuar.</t>
  </si>
  <si>
    <t>Vendosja e marrëdhënieve diplomatike me shtetet që e kanë njohur Kosovën.</t>
  </si>
  <si>
    <t>Marrëdhëniet diplomatike të vendosura, më së paku 5 shtete.</t>
  </si>
  <si>
    <t>Inicimi dhe mbajtja e konsultimeve politike me partnerët regjional.</t>
  </si>
  <si>
    <t>Takimet me Senegalin, Panamanë, Ganën, Tanzaninë, Kostarikën, Hondurasin, Malajzinë, Tajlandën, Australinë, EBA-n, Kuvajtin, Jordaninë dhe Katarin, të realizuara.</t>
  </si>
  <si>
    <t>Anëtarësimi në SELEC.</t>
  </si>
  <si>
    <t>1. Kosova e anëtarësuar në SELEC (dhjetor).</t>
  </si>
  <si>
    <t>Nënshkrimi i marrëveshjeve bilaterale në fushen e punëve të brendshme.</t>
  </si>
  <si>
    <t>1. Numri i marrëveshjeve të inicuara (dhjetor).
2. Numri i marrëveshjeve të nënshkruara (dhjetor.)</t>
  </si>
  <si>
    <t xml:space="preserve">Zgjerimi i bashkëpunimit me SHBA, shtetet e rajonit, NATO-n, BE-së dhe shtetet tjera partnere,  si dhe realizimi i aktiviteteve  përmes planeve bilaterale. </t>
  </si>
  <si>
    <t xml:space="preserve">1.Zgjerimi i bashkëpunimit me GK të IOWA-s-:Planifikimi dhe ekzekutimi i trajnimeve vjetore të përbashkëta. (Aktivitetet "Ushtri me ushtri"-M2M,(janar-dhjetor); 
2. Planifikimi dhe  realizimi i aktiviteteve sipas planit vjetor  me Zyrën e Bashkëpunimit të Mbrojtjes të SHBA-ve (US ODC) - International Military Education and Training Program -IMET;
3. Realizimi i aktiviteteve në kuadër të grupit punues ndërministror rreth kornizës “Bashkëpunimi i zgjeruar NATO – Kosovë”. (mars -nëntor).  
</t>
  </si>
  <si>
    <t>MPJ,Ekipi i Këshillëdhënës i NATO-s (NALT),Kori diplomatik në/për Kosovën.</t>
  </si>
  <si>
    <t>1. Analiza e rishikimit strategjik të sektorit të sigurisë (RSSS) (2014).                   2. Programi i Qeverisë (2017-2021).</t>
  </si>
  <si>
    <t>Zgjerimi i mëtejmë i  kapaciteteve të diplomacisë  ushtarake  dhe thellimi i bashkëpunimit me korin e atasheve ushtarake të akredituar rezidentë dhe jorezidentë për Kosovën.</t>
  </si>
  <si>
    <t>1.Përcaktimi dhe vendosja e atasheve sipas prioriteteve (Britani e Madhe, Kroaci,  Itali, Francë) (janar-dhjetor); 
2. Organizimi i takimit të rregullt me atashetë e huaj të akredituar në Kosovë dhe për Kosovën me Konferencën "FSK dhe Partnerët" dhe organizimi i aktiviteteve me Asociacionin e atasheve të akredituar në Kosovë (CMAAK) (prill- tetor).</t>
  </si>
  <si>
    <t>MPJ, Ekipi i këshillëdhënës i NATO-s (NALT), Kori diplomatik në/për Kosovën, Kori diplomatik i Kosovës</t>
  </si>
  <si>
    <t>1. Analiza e rishikimit strategjik të sektorit të sigurisë (RSSS) (2014);                   2. Programi i Qeverisë (2017-2021).</t>
  </si>
  <si>
    <t>Përforcimi i bashkëpunimit me institucionet relevante të BE-së, administratat doganore të vendeve anëtare të BE-së, vendet kandidate.</t>
  </si>
  <si>
    <t>Programi i Qeverisë 2017-2021, Shtylla II Zhvillimi ekonomik dhe punësimi, MF Objektivi 3
Strategjia kombëtare e Republikës së Kosovës për parandalimin dhe luftimin e ekonomisë joformale, pastrimit të parave, financimit të terrorizmit dhe krimeve financiare 2014-2018;</t>
  </si>
  <si>
    <t>Planifikimi i aktiviteteve të bashkëpunimit dhe pjesëmarrjes në nisma rajonale</t>
  </si>
  <si>
    <t>Strategjia dhe plani i veprimit, të miratuara.</t>
  </si>
  <si>
    <t xml:space="preserve">Vizitë nëpër komuna për të biseduar për mundësinë e promovimit të komunave përmes diplomacisë ekonomike.
</t>
  </si>
  <si>
    <t xml:space="preserve">Vizitat me kryetarët e komunave të Kosovës, të organizuara.
</t>
  </si>
  <si>
    <t xml:space="preserve">Sesione informuese me Ambasadat në shtetet përkatëse për diasporën rreth investimeve. </t>
  </si>
  <si>
    <t>Sesionet e organizuara dhe të përfunduara në:
K1- Malmo, Suedi; Mynih, Gjermani.
K2- Zyrih, Zvicer; Stamboll, Turqi; Paris, France.
K3 - Viene, Austri.</t>
  </si>
  <si>
    <t>Forumet e organizuara dhe të përfunduara në:
K1-Komisioni i përbashkët ekonomik Kosovë - Slloveni.
K2-Komisioni i përbashkët ekonomik Kosovë - Bullgari.
K4-Komisioni i përbashkët ekonomik Kosovë - Greqi.</t>
  </si>
  <si>
    <t>Avansimi i partneritetit ekonomik me Shqipërinë.</t>
  </si>
  <si>
    <t xml:space="preserve">1. Analize për riorientimin e  tregjeve, e finalizuar.
2. Kompani të përbashkëta të shërbimeve, të themeluara. </t>
  </si>
  <si>
    <t>Aktivitete praktike të diplomacisë ekonomike.</t>
  </si>
  <si>
    <t>Holdingje në fushën e kompanive ajrore; hekurudhore; të autostradave, të themeluara.</t>
  </si>
  <si>
    <t>3 Trajnime të organizuara, dhe 40 diplomatë të trajnuar.</t>
  </si>
  <si>
    <t>Organizimi dhe mbajtja e konferencave me rëndësi.</t>
  </si>
  <si>
    <t>Hartimi i analizave, qëndrimeve, dhënia e inputeve në bazë të tematikës sipas kërkesës dhe nevojes.</t>
  </si>
  <si>
    <t xml:space="preserve">Studime dhe konferenca/tryeza për modele marrëdheniesh të ngjashme, të realizuara. </t>
  </si>
  <si>
    <t>Ligji për ratifikimin e marrëveshjes së Brukselit.</t>
  </si>
  <si>
    <t>Përmbushja e kriterit të mbetur për liberalizimin e vizave.</t>
  </si>
  <si>
    <r>
      <t xml:space="preserve">1) Raporte për përmbushjen e kriterit për </t>
    </r>
    <r>
      <rPr>
        <i/>
        <sz val="11"/>
        <color indexed="8"/>
        <rFont val="Book Antiqua"/>
        <family val="1"/>
      </rPr>
      <t>Regjistrin e rasteve të korrupsionit dhe krimit të organizuar,</t>
    </r>
    <r>
      <rPr>
        <sz val="11"/>
        <color indexed="8"/>
        <rFont val="Book Antiqua"/>
        <family val="1"/>
      </rPr>
      <t>të hartuara.</t>
    </r>
  </si>
  <si>
    <t>Monitorimi  i zbatimit të politikave për znatimin e MSA-së.</t>
  </si>
  <si>
    <t>Programi i Qeverisë 2017 -2021;
SKKP-ja Objektivi 1.2.</t>
  </si>
  <si>
    <t>Koordinimi i aktiviteteve për përmbushjen e detyrimeve nga agjenda evropiane për komunat.</t>
  </si>
  <si>
    <t xml:space="preserve">Strategjia për vetëqeverisje lokale 2016-2026;  
Programi i Qeverisë 2017-2021; 
KASH 2018 - 2021.
</t>
  </si>
  <si>
    <t>Konferenca e realizuar.</t>
  </si>
  <si>
    <t>Angazhimi i mëtejmë për integrimin dhe koordinimi i pjesëmarrjes në iniciativat, organizatat dhe mekanizmat e tjerë rajonal dhe ndërkombtar të sigurisë dhe mbrojtjes.</t>
  </si>
  <si>
    <t>MPJ, Ekipi i këshillëdhënës i NATO-s (NALT), Kori diplomatik ndërkombëtar në/për Kosovën dhe Kori diplomatik i Kosovës.</t>
  </si>
  <si>
    <t>1. Fuqizimi i marrëdhënieve bilaterale dhe multilaterale, si dhe pjesëmarrja dhe anëtarësimi në iniciativa rajonale dhe më gjerë;              2.Fuqizimi i subjektivitetit ndërkombëtar të Kosovës.</t>
  </si>
  <si>
    <t>Angazhimi i mëtejmë për shtimin e pjesëmarrjes në shkollat profesionale të NATO-s dhe vendeve partnere, si dhe në kurset, trajnimet dhe stërvitjet e përbashkëta.</t>
  </si>
  <si>
    <t xml:space="preserve">Aktivitete në kuadër të "dialogut të intensifikuar" me NATO. </t>
  </si>
  <si>
    <t>Tri aktiviteteve  ndërmjet RKS dhe NATO, të oganizuara.</t>
  </si>
  <si>
    <t>Intensifikim i shkëmbimeve me OSBE-në, me synim të hapjes së rrugës për anëtarësim në AP të OSBE-së dhe zgjerimit të përkrahjes për këtë.</t>
  </si>
  <si>
    <t>Takime të rregullta me grupin e shteteve mike pranë misionit të OSBE-së.</t>
  </si>
  <si>
    <t>Rishikimi dhe plotësim/ndryshimi i pakosë së akteve ligjore primare dhe sekondare për MFSK, KFT dhe njësitë e saj, si dhe hartimi i akteve dhe politikave të reja.</t>
  </si>
  <si>
    <t xml:space="preserve">1. Kuvendi- Komisioni Parlamentar për legjislacion, ai për Siguri dhe FSK-në; 
2. Qeveria - Zyra Ligjore e Kryeminsitrit, dhe; 
3. Presidenca e RKS-së.
</t>
  </si>
  <si>
    <t xml:space="preserve">Zhvillimi i politikave dhe planeve, si dhe rishikimi i pakosë së dokumenteve konceptuale, strategjike, doktrinore, procedurale dhe planifikuese për MFSK, KFT dhe njësitë e saj si dhe hartimi i dokumenteve të reja.
</t>
  </si>
  <si>
    <t xml:space="preserve">1. Hartimi i draft-strategjisë së mbrojtjes  (pas hartimit të Strategjisë së sigurisë së Kosovës;
2. Shqyrtimi dhe finalizimi i dokumenteve dhe doktrinave të fushave funksionale- Doktrina e përgjithshme ushtarake dhe Doktrinat funksionale;
3. Shqyrtimi i draft-planit afatgjatë të zhvillimit të FAK , Draft-planit afatmesëm të FAK.  
</t>
  </si>
  <si>
    <t>Aktivitete bashkërenduese/lobuese me partnerët ndërkombëtar me qëllim të sigurimit të përkrahjes për transformimin e FSK-së.</t>
  </si>
  <si>
    <t>1. Takime të rregullta të ambasadave të RKS me shtete anëtare të NATO-s.
2. Vizita në selinë e NATO-s, e realizuar.</t>
  </si>
  <si>
    <t>1. Pjesëarrja e ministrit në takimet e rregullta të koalicionit, e realizuar;
2. Pjesëmarrja e zyrtarëve të MPJ-së në takimet e grupeve punuese të koalicionit, e realizuar.</t>
  </si>
  <si>
    <t>Pilotimi i kurrikulës për edukim parashkollor (mosha 0-5 vjeç) në 7 institucione parashkollore.</t>
  </si>
  <si>
    <t>IPK, DKA, Institucionet parashkolore.</t>
  </si>
  <si>
    <t xml:space="preserve">PKZMSA; kapitulli 26 Arsimi dhe kultura. </t>
  </si>
  <si>
    <t>Programi i Qeverisë së Republikës së Kosovës 2017-2021; Plani strategjik i arsimit në Kosovë 2017-2021; Programi i reformave ekonomike.</t>
  </si>
  <si>
    <t>Rritja e përfshirjes së fëmijëve në edukimin parashkollor .</t>
  </si>
  <si>
    <t>1,250,000 (BK), 5,000,000 (Projekti IPA II - vazhdimi i projektit të vitit 2017).</t>
  </si>
  <si>
    <t>Zhvillimi dhe zbatimi i dokumenteve kurrikulare dhe i programeve të reja në arsimin parauniversitar.</t>
  </si>
  <si>
    <r>
      <t xml:space="preserve">1.Zbatimi i kurrikulave lëndore për klasat: 0, 1, 6, 10 në të gjitha shkollat e Republikës së Kosovës (shtator 2017 - qershor 2018); 
</t>
    </r>
    <r>
      <rPr>
        <b/>
        <sz val="11"/>
        <color indexed="8"/>
        <rFont val="Book Antiqua"/>
        <family val="1"/>
      </rPr>
      <t>2</t>
    </r>
    <r>
      <rPr>
        <sz val="11"/>
        <color indexed="8"/>
        <rFont val="Book Antiqua"/>
        <family val="1"/>
      </rPr>
      <t xml:space="preserve">.Pilotimi i programeve lëndore për klasat 2,7,11 në gjuhët shqipe, turke dhe boshnjake (shtator 2017-qershor 2018) në 95 shkolla; 
</t>
    </r>
    <r>
      <rPr>
        <b/>
        <sz val="11"/>
        <color indexed="8"/>
        <rFont val="Book Antiqua"/>
        <family val="1"/>
      </rPr>
      <t>3</t>
    </r>
    <r>
      <rPr>
        <sz val="11"/>
        <color indexed="8"/>
        <rFont val="Book Antiqua"/>
        <family val="1"/>
      </rPr>
      <t xml:space="preserve">.Zbatimi i programeve lëndore për klasat 2,7,11 në gjuhët shqipe, turke dhe boshnjake në të gjitha shkollat e Republikës së Kosovës (shtator 2018); 
</t>
    </r>
    <r>
      <rPr>
        <b/>
        <sz val="11"/>
        <color indexed="8"/>
        <rFont val="Book Antiqua"/>
        <family val="1"/>
      </rPr>
      <t>4</t>
    </r>
    <r>
      <rPr>
        <sz val="11"/>
        <color indexed="8"/>
        <rFont val="Book Antiqua"/>
        <family val="1"/>
      </rPr>
      <t xml:space="preserve">.Programet e reja lëndore për klasat 3,8,12 të zhvilluara  në gjuhët shqipe, turke dhe boshnjake (janar -maj); 
</t>
    </r>
    <r>
      <rPr>
        <b/>
        <sz val="11"/>
        <color indexed="8"/>
        <rFont val="Book Antiqua"/>
        <family val="1"/>
      </rPr>
      <t>5</t>
    </r>
    <r>
      <rPr>
        <sz val="11"/>
        <color indexed="8"/>
        <rFont val="Book Antiqua"/>
        <family val="1"/>
      </rPr>
      <t xml:space="preserve">.Pilotimi i programeve lëndore për klasat 3,8,12 në gjuhët shqipe, turke dhe boshnjake (shtator 2018);  
</t>
    </r>
    <r>
      <rPr>
        <b/>
        <sz val="11"/>
        <color indexed="8"/>
        <rFont val="Book Antiqua"/>
        <family val="1"/>
      </rPr>
      <t>6</t>
    </r>
    <r>
      <rPr>
        <sz val="11"/>
        <color indexed="8"/>
        <rFont val="Book Antiqua"/>
        <family val="1"/>
      </rPr>
      <t xml:space="preserve">.Hartimi i pogramit mësimor për lëndën e gjuhës shqipe për nxënësit e komuniteteve joshqiptare për klasat 3,6,10. </t>
    </r>
  </si>
  <si>
    <t>Ekspertët e jashtëm (profesor universiteti dhe mësimdhënës të shkollave fillore dhe të mesme).</t>
  </si>
  <si>
    <t>PKZMSA; kapitulli 26 Arsimi dhe kultura</t>
  </si>
  <si>
    <t>Programi i Qeverisë së Republikës së Kosovës 2017-2021; Plani strategjik i arsimit në Kosovë 2017-2021.</t>
  </si>
  <si>
    <t>Përgatitja e teksteve të reja shkollore për klasat 1, 6, 10 në harmoni me programet e reja të hartuara.</t>
  </si>
  <si>
    <t>Autorët e teksteve; recenzentët ë teksteve; shtëpitë botuese.</t>
  </si>
  <si>
    <t>Profilizimi i mësuesve të klasave 1-5.</t>
  </si>
  <si>
    <t>Mbështetja dhe fuqizimi i mekanizmave për parandalimin e braktisjes, mekanizmave për përkrahjen e fëmijëve me potencial të jashtëzakonshëm dhe me talente të veçanta, si dhe mekanizmave për adresimin e problemeve të dhunës dhe sigurisë në shkolla .</t>
  </si>
  <si>
    <t xml:space="preserve">DKA, Shkollat, partnerët zhvillimor, institucionet e specializuara, universitetet.  </t>
  </si>
  <si>
    <t xml:space="preserve">Bursa për nxënës të shkollave të mesme: 60000 Euro (BK); 70,000 (donacion), bursa për studentë: 20000 Euro  (BK). </t>
  </si>
  <si>
    <t>Nuk ka masë e as akvititet në SKZH që ndëlidhet me këtë (në SKZH gjithëpërfshirja është përqendruar vetëm në nivelin parashkollor/parafillor).</t>
  </si>
  <si>
    <t>Programi i Qeverisë së Republikës së Kosovës 2017-2021; Plani strategjik i arsimit në Kosovë 2017-2021; Strategjia për integrimin e komuniteteve RAE në Kosovë 2007-2017.</t>
  </si>
  <si>
    <t xml:space="preserve">Organizimi i trajnimit të mësimdhënësve për të punuar me fëmijë me nevoja të veçanta. </t>
  </si>
  <si>
    <t xml:space="preserve">Rreth 300 mësimdhënës të trajnuar  (mars - qershor); 240 mësimdhënës të trajnuar (shtator-nëntor).  </t>
  </si>
  <si>
    <t>120,000.00 Euro UNICEF dhe 25.000 Euro MASHT.</t>
  </si>
  <si>
    <t>MASHT, UNICEF, Save the children  dhe Këshilli i Evropës.</t>
  </si>
  <si>
    <t>Plani strategjik i arsimit të Kosovës 2017-2021.</t>
  </si>
  <si>
    <t xml:space="preserve">Organizimi i nivelit të 5-të të kualifikimit: Kualifikim i asistentëve për të punuar me nxënësit me nevoja të veçanta.  </t>
  </si>
  <si>
    <t>Është politike e re.</t>
  </si>
  <si>
    <t>MASHT dhe Agjensioni për Arsim dhe Aftesim profesional.</t>
  </si>
  <si>
    <t>Donacion (Lux Development).</t>
  </si>
  <si>
    <t xml:space="preserve">Respektimi i barazisë gjinore në arsim përmes zbatimit të planit të veprimit të Rezolutës 1325 dhe programit të Kosovës për barazi gjinore, si dhe dokumenteve të tjera strategjike në nivel të qeverisë që prekin çështjet gjinore. </t>
  </si>
  <si>
    <t>ABGJ, MPB, MD, MSH, Policia e Kosovës, Zyra e Kryeprokurorit, MPMS, DKA, Shkollat, OJQ, Strehimoret, ZKM /ZQM.</t>
  </si>
  <si>
    <t>10,431.00 (BK).</t>
  </si>
  <si>
    <t>Organizimi i vlerësimit të jashtëm të nxënësve në nivel vendi: organizimi i testit të arritshmërisë për klasën e 9-të dhe organizimi i maturës shtetërore (testi i kl. së 12-të).</t>
  </si>
  <si>
    <t>Programi i Qeverisë së Republikës së Kosovës 2017-2021; Plani strategjik i arsimit të Kosovës 2017-2021.</t>
  </si>
  <si>
    <t>Banka Botërore, DKA, Shkolla.</t>
  </si>
  <si>
    <t>Nuk është i përfshirë në MSA.</t>
  </si>
  <si>
    <r>
      <rPr>
        <b/>
        <sz val="11"/>
        <color indexed="8"/>
        <rFont val="Book Antiqua"/>
        <family val="1"/>
      </rPr>
      <t>1</t>
    </r>
    <r>
      <rPr>
        <sz val="11"/>
        <color indexed="8"/>
        <rFont val="Book Antiqua"/>
        <family val="1"/>
      </rPr>
      <t xml:space="preserve">.Raportet e vlerësimit të përgatitura (në vazhdimësi); 
</t>
    </r>
    <r>
      <rPr>
        <b/>
        <sz val="11"/>
        <color indexed="8"/>
        <rFont val="Book Antiqua"/>
        <family val="1"/>
      </rPr>
      <t>2</t>
    </r>
    <r>
      <rPr>
        <sz val="11"/>
        <color indexed="8"/>
        <rFont val="Book Antiqua"/>
        <family val="1"/>
      </rPr>
      <t xml:space="preserve">.Punëtoria profesionale e përbashkët me Inspektoratin e Arsimit të  Shqipërisë, e realizuar; 
</t>
    </r>
    <r>
      <rPr>
        <b/>
        <sz val="11"/>
        <color indexed="8"/>
        <rFont val="Book Antiqua"/>
        <family val="1"/>
      </rPr>
      <t>3</t>
    </r>
    <r>
      <rPr>
        <sz val="11"/>
        <color indexed="8"/>
        <rFont val="Book Antiqua"/>
        <family val="1"/>
      </rPr>
      <t xml:space="preserve">.Vizita studimore në Francë, e realizuar (përfitimi i përvojave të reja për modelin francez të vlerësimit të shkollës dhe të mësimdhënësve).  </t>
    </r>
  </si>
  <si>
    <t>Sektorët e Inspektoratit të Arsimit - SIA.</t>
  </si>
  <si>
    <t>Vlerësimi i jashtëm i performancës (VJP) së shkollës, si dhe ngritja profesionale e inspektorëve të arsimit për vlerësimin e jashtëm të shkollës përmes realizimit të një punëtorie të përbashkët me Inspektoratin e Arsimit të Shqipërisë dhe një vizite studimore në Slloveni.</t>
  </si>
  <si>
    <t>Vlerësimi i performancës së mësimdhënësve (VPM), si dhe ngritja profesionale e inspektorëve të arsimit për vlerësimin e performancës së mësimdhënësve përmes realizimit të një punëtorie të përbashkët me Inspektoratin e Arsimit të Shqipërisë dhe një vizite studimore në Francë.</t>
  </si>
  <si>
    <t>Sigurimi i cilësisë në arsim, në të gjitha nivelet e arsimit parauniversitar përmes mbikëqyres së zbatimit të kurrikulave të reja  lëndore.</t>
  </si>
  <si>
    <t>Sektorët e Inspektoratit të Arsimit .</t>
  </si>
  <si>
    <t>Vazhdimi i procesit të licencimit dhe rilicencimit të mësimdhënësve sipas gradave.</t>
  </si>
  <si>
    <t>Insitucionet arsimore, DKA.</t>
  </si>
  <si>
    <t>Nuk është i përfshirë në MSA; Masa 20 në PRE.</t>
  </si>
  <si>
    <t>Plani strategjik i arsimit të Kosovës 2017/2021; Programi i reformave ekonomike.</t>
  </si>
  <si>
    <t>Zhvillimi profesional i mësimdhënësve në karrierë dhe trajnimi i koordinatorëve dhe drejtorëve të shkollave për zbatimin e Kurrikulës së re.</t>
  </si>
  <si>
    <t>3000 (Projekti  i  Bankës Botërore - huamarrja); 250,000.00 Euro (BK); 10,000.00 Euro (BK ).</t>
  </si>
  <si>
    <t>Këshilli shtetëror për licencimin e mësimdhënësve, DKA, Shkollat.</t>
  </si>
  <si>
    <t>Organizimi i avancimit të kualifikimit të mësimdhënësve  pedagogë (programi i AKP-së).</t>
  </si>
  <si>
    <r>
      <rPr>
        <b/>
        <sz val="11"/>
        <color indexed="8"/>
        <rFont val="Book Antiqua"/>
        <family val="1"/>
      </rPr>
      <t>1</t>
    </r>
    <r>
      <rPr>
        <sz val="11"/>
        <color indexed="8"/>
        <rFont val="Book Antiqua"/>
        <family val="1"/>
      </rPr>
      <t xml:space="preserve">.Rreth 500 pedagogë të rikualifikuar. </t>
    </r>
  </si>
  <si>
    <t>Universiteti i Prishtinës.</t>
  </si>
  <si>
    <t>Akreditimi i programeve për trajnimin e mësimdhënësve.</t>
  </si>
  <si>
    <t xml:space="preserve">700000 (BK). </t>
  </si>
  <si>
    <t xml:space="preserve">10,000.00 Euro (BK).     </t>
  </si>
  <si>
    <t>KSHLM, MASHT.</t>
  </si>
  <si>
    <t>Korniza e Kurrikulit të Kosovës, Plani srategjik i arsimit të Kosovës 2017-2021; Programi i reformave ekonomike.</t>
  </si>
  <si>
    <t>3. Ndërlidhja e arsimit dhe aftësimit profesional me nevojat e tregut të punës  dhe sigurimi i mundësive për trajnim dhe punësim të të rinjve dhe grave përmes tregut aktiv të punës.</t>
  </si>
  <si>
    <t xml:space="preserve">Harmonizimi i programeve të arsimit dhe aftësimit profesional me nevojat e tregut të punës, rishikimi i formulës së financimit të arsimit dhe aftësimit profesional, si dhe miratimi i koncept dokumentit për arsimin dhe aftësimin profesional. </t>
  </si>
  <si>
    <t>121.900 (donacion GIZ); 26,400 (donacion GIZ) për formulë të financimit.</t>
  </si>
  <si>
    <t>MPMS, OEK, AKK, AAAPAPrr.</t>
  </si>
  <si>
    <t>Masa 19 në PRE.</t>
  </si>
  <si>
    <t>Programi i Qeverisë së Republikës së Kosovës 2017-2021; Plani strategjik i arsimit në Kosovë 2017-2021; Strategjia për praktikë profesionale; Strategjia për edukim në karrierë; Korniza kombëtare e kualifikeve; Klasifikimi i profesioneve; Programi i reformave ekonomike.</t>
  </si>
  <si>
    <t xml:space="preserve">Përmirësimi i cilësisë së arsimit dhe aftësimit profesional përmes përgatitjes së nxënësve për tregun e punës. </t>
  </si>
  <si>
    <t>500000 (donacion GIZ).</t>
  </si>
  <si>
    <t xml:space="preserve">Programi i Qeverisë së Republikës së Kosovës 2017-2021; Plani strategjik i arsimit në Kosovë 2017-2021; Strategjia për praktikë profesionale; Strategjia për edukim në karrierë; Korniza kombëtare e kualifikeve; Klasifikimi i profesioneve, Programi i reformave ekonimike. </t>
  </si>
  <si>
    <t>Zhvillimi i mekanizmave për këshillim dhe orientim në karrierë, në sistemin e shkollimit për nxënës dhe për të rritur.</t>
  </si>
  <si>
    <t>Plani strategjik i arsimit në Kosovë 2017-2021; Strategjia për praktikë profesionale; Strategjia për edukim në karrierë; Korniza kombëtare e kualifikeve; Klasifikimi i profesioneve.</t>
  </si>
  <si>
    <t>Aftësimi profesional i kandidatëve të QAP përmes trajnimit të kombinuar qendër-kompani dhe lidhja e marrëveshjeve individuale.</t>
  </si>
  <si>
    <t xml:space="preserve">Marrëveshjet individuale për aftësim për së paku 100 kandidatë që do të trajnohen në kombinim të moduleve në QAP dhe kompani.
</t>
  </si>
  <si>
    <t>APRK/Bizneset.</t>
  </si>
  <si>
    <t>Draft strategjia sektoriale; Punësimi dhe politikat Sociale 2018 -2022, dhe Plani i veprimit; Programi për refroma në ekonomi.</t>
  </si>
  <si>
    <t>Hartimi/rifreskimi i kurikulave për profesionet e reja në përputhje me kërkesat e tregut dhe standardet e profesionit.</t>
  </si>
  <si>
    <t xml:space="preserve">5 kurrikula të zhvilluara, bazuar në standarde.  </t>
  </si>
  <si>
    <t xml:space="preserve">APRK, MPMS. </t>
  </si>
  <si>
    <t>Draft strategjia sektoriale; Punësimi dhe politikat sociale 2018 -2022, dhe Plani i veprimit; Programi për refroma në ekonomi.</t>
  </si>
  <si>
    <t>4. Përmirësimi i menaxhimit arsimor dhe ngritja e cilësisë dhe konkurrueshmërisë së arsimit të lartë.</t>
  </si>
  <si>
    <t>Funksionalizimi i sistemit të menaxhimit të informatave në arsimin e lartë .</t>
  </si>
  <si>
    <r>
      <rPr>
        <b/>
        <sz val="11"/>
        <color indexed="8"/>
        <rFont val="Book Antiqua"/>
        <family val="1"/>
      </rPr>
      <t xml:space="preserve">1. </t>
    </r>
    <r>
      <rPr>
        <sz val="11"/>
        <color indexed="8"/>
        <rFont val="Book Antiqua"/>
        <family val="1"/>
      </rPr>
      <t xml:space="preserve">Të dhënat për arsimin e lartë të monitoruara dhe të përditësuara (janar-dhjetor); 
</t>
    </r>
    <r>
      <rPr>
        <b/>
        <sz val="11"/>
        <color indexed="8"/>
        <rFont val="Book Antiqua"/>
        <family val="1"/>
      </rPr>
      <t>2</t>
    </r>
    <r>
      <rPr>
        <sz val="11"/>
        <color indexed="8"/>
        <rFont val="Book Antiqua"/>
        <family val="1"/>
      </rPr>
      <t xml:space="preserve">. Raportet për nr.e studentëve dhe nr.e stafit për vitin akademik 2017/2018, të gjeneruara (janar-mars); 
</t>
    </r>
    <r>
      <rPr>
        <b/>
        <sz val="11"/>
        <color indexed="8"/>
        <rFont val="Book Antiqua"/>
        <family val="1"/>
      </rPr>
      <t>3</t>
    </r>
    <r>
      <rPr>
        <sz val="11"/>
        <color indexed="8"/>
        <rFont val="Book Antiqua"/>
        <family val="1"/>
      </rPr>
      <t>. Të dhënat për studentët e rinj për vitin akademik 2018/2019, të regjistruara në sistem (shtator-nëntor).</t>
    </r>
  </si>
  <si>
    <t>Institucionet e arsimit të lartë (publike dhe private) dhe AAK.</t>
  </si>
  <si>
    <t>Masa 21 në PRE.</t>
  </si>
  <si>
    <t>Programi i Qeverisë së Republikës së Kosovës 2017-2021; Plani strategjik i arsimit të Kosovës 2017-2021 (objektivi 7.5).</t>
  </si>
  <si>
    <t>Inicimi i procedurave për zhvillimin e sistemit të rankimit për institucionet e arsimit të lartë.</t>
  </si>
  <si>
    <t>41800 (donacion EYE); 30,000.00 Euro  (BK).</t>
  </si>
  <si>
    <t>AAK, IAL publike dhe private, OJQ.</t>
  </si>
  <si>
    <t>Masa 21 në PRE .</t>
  </si>
  <si>
    <t>Programi i Qeverisë së Republikës së Kosovës 2017-2021; Plani strategjik i arsimit të Kosovës 2017-2021 (objektivi 7.3).</t>
  </si>
  <si>
    <t>Rritja e pjesëmarrjes në programet ndërkombëtare për arsim të lartë dhe kërkime shkencore.</t>
  </si>
  <si>
    <t xml:space="preserve">200,000 (CEEPUS); 200,000 (MASHT per HERAS); 300, 000 (fullbright); 50,000 (në kuadër të programit ERASMUS +); 298,478.00 (MASHT në kuadër të marrëveshjes MASHT-Universiteti i Sheffield-it); Bursa të ekselencës, 200,000.00 Euro. </t>
  </si>
  <si>
    <t>Partnerët zhvillimor.ë</t>
  </si>
  <si>
    <t>PKZMSA kapitulli 25 Shkenca dhe hulumtimet.</t>
  </si>
  <si>
    <t>Themelimi i institucioneve dhe nxjerrja e akteve nënligjore sipas Ligjit për profesionet e rregulluara.</t>
  </si>
  <si>
    <t>15000 Euro (BK).</t>
  </si>
  <si>
    <t>Institucionet e arsimit të lartë.</t>
  </si>
  <si>
    <t xml:space="preserve">Programi i Qeverisë së Republikës së Kosovës 2017-2021; Plani strategjik i arsimit të Kosovës 2017-2021; Ligji Nr. 05/L-066 për profesionet e rregulluar në Republikën e Kosovës. </t>
  </si>
  <si>
    <t xml:space="preserve">Ligji i arsimit të lartë, i rishikuar dhe i miratuar. </t>
  </si>
  <si>
    <t>Institucionet e arsimit të lartë, OJQ, Partnerët zhvillimorë.</t>
  </si>
  <si>
    <t>Rishikimi i Ligjit të arsimit të lartë.</t>
  </si>
  <si>
    <t>Përkrahja e  studentëve të dalluar të fushave deficitare dhe studentëve të komuniteteve.</t>
  </si>
  <si>
    <r>
      <rPr>
        <b/>
        <sz val="11"/>
        <color indexed="8"/>
        <rFont val="Book Antiqua"/>
        <family val="1"/>
      </rPr>
      <t>1</t>
    </r>
    <r>
      <rPr>
        <sz val="11"/>
        <color indexed="8"/>
        <rFont val="Book Antiqua"/>
        <family val="1"/>
      </rPr>
      <t>.Rreth 150 studentë përfitues të bursës.</t>
    </r>
  </si>
  <si>
    <t>120,000 .00 Euro (BK).</t>
  </si>
  <si>
    <t>Nuk është e përfshirë në SKZH.</t>
  </si>
  <si>
    <t>5. Krijimi i kornizës së politikave për përshpejtimin e krijimit të kapaciteteve për hulumtim dhe inovacion me fokus në sektorët prioritarë të politikës industriale, si dhe partneriteti i përmirësuar ndërmjet institucioneve kërkimore publike dhe Qeverisë.</t>
  </si>
  <si>
    <t>Plotësimi i bazës ligjore dhe hartimi i dokumentacionit strategjik në fushën e hulumtimit shkencor dhe inovacionit.</t>
  </si>
  <si>
    <t>Kuvendi i Republikës së Kosovës, ASHAK, Institutet kërkimore shkencore, Institucionet e arsimit të lartë (publike dhe private), OJQ.</t>
  </si>
  <si>
    <t>Ligji Nr.04L/135 për veprimtari kërkimore -shkencore.</t>
  </si>
  <si>
    <t>Promovimi i punimeve shkencore (organizimi i konferencës vjetore "Java e Shkencës 2018").</t>
  </si>
  <si>
    <t>30,000 Euro - BK.</t>
  </si>
  <si>
    <t>Institutet, UP.</t>
  </si>
  <si>
    <t>Programi i Qeverisë së Republikës së Kosovës 2017-2021; Programi kombëtar i shkencës; Ligji Nr.04L/135 për veprimtari kërkimore -shkencore.</t>
  </si>
  <si>
    <t>Përkrahja e studentëve për hulumtime shkencore dhe për ndërmarrjen e iniciativave për hulumtime dhe inovacion.</t>
  </si>
  <si>
    <t>250,000.00 Euro Suvencione dhe 50,000.00 Euro Kapitale  (BK); 150,000.00 Euro (Programi HERAS).</t>
  </si>
  <si>
    <t>Partnerët zhvillimorë.</t>
  </si>
  <si>
    <t>Programi i Qeverisë së Republikës së Kosovës 2017-2021; Programi kombëtar i shkencës; Ligji Nr.04L/135 për veprimtari kërkimore -shkencore; Programi i reformave ekonimike.</t>
  </si>
  <si>
    <r>
      <rPr>
        <b/>
        <sz val="11"/>
        <color indexed="8"/>
        <rFont val="Book Antiqua"/>
        <family val="1"/>
      </rPr>
      <t>1</t>
    </r>
    <r>
      <rPr>
        <sz val="11"/>
        <color indexed="8"/>
        <rFont val="Book Antiqua"/>
        <family val="1"/>
      </rPr>
      <t>.Rreth 1500 nxënës të pajisur me tekste shkollore.</t>
    </r>
  </si>
  <si>
    <t>Shkollat e mësimit plotësues në diasporë.</t>
  </si>
  <si>
    <t xml:space="preserve">Trajnimi profesional i mësuesve të diasporës përmes realizimit të seminarit vjetor kombëtar (edicioni i 14-të) dhe seminareve të tjera lokale  e regjionale dhe veprimtarive të tjera. </t>
  </si>
  <si>
    <t xml:space="preserve">15.000,00 Kosova ,     15.000,00 Shqipëria.     </t>
  </si>
  <si>
    <t>Ministria e Arsimit e Shqipërisë;   DKA-të; MeD, institucionet e shteteve nikoqire.</t>
  </si>
  <si>
    <t>Organizimi dhe monitorimi i mësimit plotësues për nxënësit e riatdhesuar.</t>
  </si>
  <si>
    <r>
      <rPr>
        <b/>
        <sz val="11"/>
        <color indexed="8"/>
        <rFont val="Book Antiqua"/>
        <family val="1"/>
      </rPr>
      <t>1</t>
    </r>
    <r>
      <rPr>
        <sz val="11"/>
        <color indexed="8"/>
        <rFont val="Book Antiqua"/>
        <family val="1"/>
      </rPr>
      <t>. 300 nxënës përfitues të mësimit plotësues.</t>
    </r>
  </si>
  <si>
    <t>5800 Euro (BK).</t>
  </si>
  <si>
    <t>MASHT-DKA-MPB.</t>
  </si>
  <si>
    <t>Masa 20 në PRE.</t>
  </si>
  <si>
    <t xml:space="preserve">Sigurimi i librave dhe materialeve mësimore dhe pajisja e shkollave me materiale për organizimin e mësimit plotësues në diasporë.  </t>
  </si>
  <si>
    <t>MPJ, MASHT dhe Biblioteka Kombëtare e Kosovës.</t>
  </si>
  <si>
    <t>MPJ, Misionet diplomatike dhe konsullore.</t>
  </si>
  <si>
    <t xml:space="preserve">Strategjia për diasporën dhe mërgatën 2013-2018 dhe Plani i veprimit për zbatimin e strategjisë për diasporën dhe mërgatën. </t>
  </si>
  <si>
    <t>Organizimi i ditëve të diasporës në Kosovë.</t>
  </si>
  <si>
    <t>MKRS, Muzeu i Kosovës, Komuna e Prishtinës.</t>
  </si>
  <si>
    <t>1. Sigurimi i mbrojtjes shëndetësore për të gjithë qytetarët e Republikës së Kosovës.</t>
  </si>
  <si>
    <t>1. Projektligji i sigurimeve shëndetësore i miratuar; 
2. Statuti i fondit të sigurimeve shëndetësore i miratuar.</t>
  </si>
  <si>
    <t xml:space="preserve">  Qeveria;            MEF.</t>
  </si>
  <si>
    <t>PKZMSA (3.29.Masat legjislative).</t>
  </si>
  <si>
    <t>Programi i Qeverisë                                               2017-2021;                                                  Strategjia sektoriale shëndetësore                2017-2021.</t>
  </si>
  <si>
    <t>Plotësim/ndryshimi  i kornizës ligjore për funksionalizimin e Fondit të sigurimeve shëndetësore.</t>
  </si>
  <si>
    <t xml:space="preserve">Fuqizimi i kapaciteteve   të Fondit të sigurimeve shëndetësore.  </t>
  </si>
  <si>
    <t>25 pozita të rekrutuara në Fondin e sigurimeve shëndetësore.</t>
  </si>
  <si>
    <t xml:space="preserve"> Qeveria;                       MF.</t>
  </si>
  <si>
    <t>Programi i reformave ekonomike 2018-2020.</t>
  </si>
  <si>
    <t>Përcaktimi i kritereve për lirimin nga pagesa e premiumit, pagesa, bashkë-pagesa dhe pagesave të tjera për sigurimin shëndetësor për qytetarët e Kosovës sipas testit zyrtar të varfërisë.</t>
  </si>
  <si>
    <t>Udhëzimi administrativ  i miratuar.</t>
  </si>
  <si>
    <t>MPMS;             MF.</t>
  </si>
  <si>
    <t>Ngritja e kapaciteteve administrative në Fondin e sigurimeve shëndetësore.</t>
  </si>
  <si>
    <t>(27) Zyrtarë të fondit të trajnuar për 6 module.</t>
  </si>
  <si>
    <t xml:space="preserve">Zhvillimi i komunikimit të vazhdueshëm me qytatarët për sigurime shëndetësore. </t>
  </si>
  <si>
    <t>1. Numri i kampanjave radio/televizive të realizuara;
2. Numri i tryezave të realizuara;
3.Faqja zyrtare e funksionalizuar.</t>
  </si>
  <si>
    <t xml:space="preserve">Komunat.         </t>
  </si>
  <si>
    <t>Identifikimi i barnatoreve për kontraktim të barnave jashtë spitalore.</t>
  </si>
  <si>
    <t>1. Lista e barnatoreve për kontraktim e finalizuar/miratuar.</t>
  </si>
  <si>
    <t>Përmirësimi i furnizmit me barna esenciale.</t>
  </si>
  <si>
    <t xml:space="preserve">2. Reformimi i mjekësisë familjare, mjekësisë shkollore dhe mjekësisë së punës, shërbimeve të kujdesit në shtëpi dhe sidomos shërbimet e emergjencës. </t>
  </si>
  <si>
    <t>Hartimi i Strategjisë për kujdes parësor shëndetësor.</t>
  </si>
  <si>
    <t>Komunat;         Qeveria;            MF.</t>
  </si>
  <si>
    <t>PKZMSA (3.29. Masat zbatuese).</t>
  </si>
  <si>
    <t>Vazhdimi i ofrimit të shërbimeve shëndetësore në shtëpi .</t>
  </si>
  <si>
    <t xml:space="preserve">11 Komuna të përfshira;  8500 vizita të realizuar. </t>
  </si>
  <si>
    <t>Standardizimi i programit të mjekësisë familajre.</t>
  </si>
  <si>
    <t>Programi i mjekësisë familjare i akredituar ndërkombëtarisht. Numri i mjekëve familjar të certifikuar.</t>
  </si>
  <si>
    <t>Zhvillimi i programit të trajnimeve të edukimit të vazhdueshëm profesional.</t>
  </si>
  <si>
    <t>800 puntorë shëndetësor në KPSH të trajnuar.</t>
  </si>
  <si>
    <t>3. Sigurimi i shërbimeve shëndetësore të cilësisë së lartë për qytetarët e Kosovës.</t>
  </si>
  <si>
    <t>Zhvillimi i procedurave dhe standardeve për shërbime shëndetësore.</t>
  </si>
  <si>
    <t>5 udhërrëfyes klinik të aprovuar.</t>
  </si>
  <si>
    <t xml:space="preserve">Ngritja e kapaciteteve profesionale (njerëzore) në shëndetësi. </t>
  </si>
  <si>
    <t>300 profesionistë shëndetësor të punësuar.</t>
  </si>
  <si>
    <t xml:space="preserve">  Komunat;  SHSKUK.</t>
  </si>
  <si>
    <t>Trajnimi i profesionistëve për metodologji të hartimit të udhërrëfyesve klinik.</t>
  </si>
  <si>
    <t>50 profesionistë të trajnuar - certifikuar.</t>
  </si>
  <si>
    <t>Rregullimi i shpërndarjes së profesionistëve shëndetësor.</t>
  </si>
  <si>
    <t>Plani strategjik i burimeve njerëzore, i aporvuar.</t>
  </si>
  <si>
    <t>4. Zhvillimi dhe funksionalizimi i Sistemit të integruar të informimit shëndetësor, duke përmirësuar infrastrukturën dhe teknologjinë mjekësore.</t>
  </si>
  <si>
    <t>Mirëmbajtja dhe sigurimi i SISH  (Pjesa Pilot).</t>
  </si>
  <si>
    <t>Raportet e mirëmbajtjes dhe sigurimit për 64 institucione shëndetësore të pranuara .</t>
  </si>
  <si>
    <t>MAP;   Komunat;  SHSKUK.</t>
  </si>
  <si>
    <t>Shtrirja e infrastrukturës harduerike dhe zhvillimi i sistemit të informimit.</t>
  </si>
  <si>
    <t>Hardueri dhe zhvillimi i sistemit për 6 spitale të përgjithshme.</t>
  </si>
  <si>
    <t>2,000,000             (50% buxhetit nga donatorët).</t>
  </si>
  <si>
    <t>PKZMSA  kapitulli 28 Mbrojtja  konsumatorit dhe shëndetit.</t>
  </si>
  <si>
    <t>Shtrirja e infrastrukturës së teknologjisë informative.</t>
  </si>
  <si>
    <t>Strategjia sektoriale shëndetësore 2017-2021.</t>
  </si>
  <si>
    <t>Krijimi i mekanizmave për përdorimin e SISH.</t>
  </si>
  <si>
    <t>1. (6) Qendra funksionale të trajnimit.</t>
  </si>
  <si>
    <t>Ndërlidhja me (WAN) e të gjitha institucioneve shëndetësore.</t>
  </si>
  <si>
    <t>1. 64 institucione shëndetësore të ndërlidhura.</t>
  </si>
  <si>
    <t>Zhvillimi i sistemit për Fondin e sigurimeve shëndetësore.</t>
  </si>
  <si>
    <t>MAP;ATK; MPMS; ARC; BQK.</t>
  </si>
  <si>
    <t>Programi i Qeverisë                                               2017-2021.                                                  Strategjia sektoriale shëndetësore                2017-2021.</t>
  </si>
  <si>
    <t xml:space="preserve">Përfshirja e pagesës sipas performancës në kujdesin parësor shëndetësor. </t>
  </si>
  <si>
    <t>1.(20) komuna të përfshira në marrëveshjen për pagesë sipas performancës.</t>
  </si>
  <si>
    <t>2,511,615   (Buxheti i shpërndarë në komuna).</t>
  </si>
  <si>
    <t>Ngritja e kapaciteteve specialistike në kujdesin parësor shëndetësor.</t>
  </si>
  <si>
    <t>1.(50) specialistë të mjekësisë familjare të certifikuar.</t>
  </si>
  <si>
    <t>Rregullimi i organizimit, strukturës dhe përcaktimi i shërbimeve dhe veprimtarisë së institucioneve të kujdesit parësor shëndetësor.</t>
  </si>
  <si>
    <t>1. Udhëzimi administrativ  i miratuar.</t>
  </si>
  <si>
    <t>Trajnimi i infermiereve familjarë të cilat realizojnë vizita në shtëpi, në modulet ushqyeshmëria e përgjegjshme.</t>
  </si>
  <si>
    <t>1. Numri i infermierëve të trajnuar.</t>
  </si>
  <si>
    <t>1. Përmirësimi dhe zhvillimi i  infrastrukturës së transportit rrugor që lidhë Kosovën në korridoret pan-evropiane  dhe rrugëve nacionale që lidhin regjionet brenda Kosovës.</t>
  </si>
  <si>
    <t>Krijimi i sistemit  të mirëmbajtjes, duke siguruar mirëmbajtje rutinore (auto udhët R6 dhe R7).</t>
  </si>
  <si>
    <t>1.Baza e të dhënave për gjendjen e auto-udhëve, e themeluar dhe funksionalizuar.</t>
  </si>
  <si>
    <t>ERA (Agjenda e reformave evropiane Shtylla 2, prioriteti 2.6.b treguesi 6b.2.3).</t>
  </si>
  <si>
    <t>Vendosja e  sistemit inteligjent të transportit dhe krijimi i qendrës kontrollues për menaxhimin e trafikut.</t>
  </si>
  <si>
    <t>Projekti  për vendosjen e SIT në rrjetin kryesor (auto-udhë), i përfunduar.</t>
  </si>
  <si>
    <t>Realizohet nëpërmjet Konektas, e financuar nga KE.</t>
  </si>
  <si>
    <t>Përmirësimi i rrjetit ekzistues, përkatësisht identifikimi i variantit ekonomikisht të favorshëm për segmentin e autostradës R7, pjesë e rrjetit bazik të SEETO-së.</t>
  </si>
  <si>
    <t xml:space="preserve"> Projekti preliminar  i R7 (Besi-Merdare), i përfunduar.</t>
  </si>
  <si>
    <t>SKZH
masa 29 aktiviteti 1.</t>
  </si>
  <si>
    <t>ERA (Agjenda e reformave evropiane).</t>
  </si>
  <si>
    <t>SSTMM (Strategjia sektoriale dhe e transportit multimodal).</t>
  </si>
  <si>
    <t xml:space="preserve">Ndërtimi i rrjetit rrugor të Kosovës, autostrada R6, pjesë e rrjetit bazik të SEETO-së. </t>
  </si>
  <si>
    <t xml:space="preserve"> Përfundimi i segmentit,kyçja Babush -Hani i Elezit (kufiri me Maqedoninë).</t>
  </si>
  <si>
    <t>70,000,000.00 BK
50,000,000.00 AKP.</t>
  </si>
  <si>
    <t>Kapitulli 14
Nr.3.15.14.</t>
  </si>
  <si>
    <t>SKZH
masa 29 aktiviteti 2.</t>
  </si>
  <si>
    <t>Ndërtimi i rrjetit rrugor të Kosovës, autostrada Prishtinë- Gjilan.</t>
  </si>
  <si>
    <t xml:space="preserve"> Km. të segmentëve të përfunduara. </t>
  </si>
  <si>
    <t>7,900,000.00 BK
9,100,000.00 AKP.</t>
  </si>
  <si>
    <t>Kapitulli 14
Nr.3.15.</t>
  </si>
  <si>
    <t>SKZH
masa 29 aktiviteti 6.</t>
  </si>
  <si>
    <t xml:space="preserve"> Ndërtimi dhe zgjerimi i rrjetit ekzistues rrugor, N9 (Prishtinë-Pejë).</t>
  </si>
  <si>
    <t>SKZH
masa 29 aktiviteti 3.</t>
  </si>
  <si>
    <t xml:space="preserve"> Ndërtimi dhe zgjerimi i rrjetit ekzistues rrugor N2 (Prishtinë-Mitrovicë 30km).</t>
  </si>
  <si>
    <t xml:space="preserve">1.  Km të  segmentit N2, të përfunduara.  </t>
  </si>
  <si>
    <t>12000000(Huamarrje)
7100000  (BK)
1.000.000.00(AKP).</t>
  </si>
  <si>
    <r>
      <t xml:space="preserve">Financimi i segmentit Kijevë - Zahaq të rrugës nacionale Prishtinë – Pejë (M9).
</t>
    </r>
  </si>
  <si>
    <t>Kosto administrative.</t>
  </si>
  <si>
    <t>SKZH / masa 29.</t>
  </si>
  <si>
    <t>Programi i Qeverisë 2017-2021, Shtylla IV Zhvillimi sektorial, infrastruktura.</t>
  </si>
  <si>
    <t>2. Përmirësimi dhe zhvillimi i infrastrukturës së transportit hekurudhor.</t>
  </si>
  <si>
    <t>Ngritja dhe përmiresimi i sigurisë në infrastrukturen hekurudhore.</t>
  </si>
  <si>
    <t>1) 1,000,000.00 donacion
2) 1,250,000.00 doonacion
3) 10,000,000.00 Huamarrje
4) 350,000 BK.</t>
  </si>
  <si>
    <t>MI
MZHE
MF.</t>
  </si>
  <si>
    <t>SKZH
masa 29 aktiviteti 7.</t>
  </si>
  <si>
    <t>SSTMM dhe MoU SEETO.</t>
  </si>
  <si>
    <t>Ngritja e kapaciteteve teknike dhe profesionale në fushën e sigurisë rrugore dhe mbrojtjes së ambientit.</t>
  </si>
  <si>
    <t xml:space="preserve">1.  Çmimorja për matjen e gazrave, e përfunduar (Mars 2018).
2. Aftësimi i së paku 30 personave për matjen e gazrave të liruara nga automjetet, të identifikuar, i përfunduar (qershor 2018).
3.  Identifikimi i së paku 7 qendrave për kontrollim teknik, të cilat kanë kompetencë profesionale për matjen e gazrave, i përfunduar (shtator 2018).
</t>
  </si>
  <si>
    <t xml:space="preserve">1.  Çmimorja për matjen e gazrave, e përfunduar (mars 2018).
2.  Identifikimi i së paku 7 qendrave për kontrollim teknik, të cilat kanë kompetencë profesionale për matjen e gazrave, i përfunduar (shtator 2018).
3. Aftësimi i së paku 30 personave për matjen e gazrave të liruara nga automjetet, të identifikuar, i përfunduar (qershor 2018).
</t>
  </si>
  <si>
    <t>Përmirësimi i sigurisë rrugore, ulja e aksidenteve për 20% krahasuar me vitin e referuar 2014.</t>
  </si>
  <si>
    <t>1. 100 shkolla të vlerësuara sa i përket  gjendjes  në edukimin për siguri rrugore.
2. Fushatat vetëdijësuese  pas vlerësimeve të bëra: 
Shpërndarja e 100.000 fletpalosjeve  për shkolla fillore,
50.000 fletpalosje për shoferë,
ligjërata në 200 shkolla fillore,
ligjerata në 100 shkolla të mesme,
sponzorizimi i 3 spoteve telivizive.</t>
  </si>
  <si>
    <t>Strategjia e sigurisë rrrugore
ERA 6b.2.1.</t>
  </si>
  <si>
    <t>Ngritja e nivelit të sigurisë në trafikun rrugor .</t>
  </si>
  <si>
    <t>1. Fushatë vetëdijesuese, e organizuar (dhjetor).
2. Pajisje të avancuara elektronike (mobile dhe të dorës) për trafikun rrugor (dhjetor).</t>
  </si>
  <si>
    <t>Plani kombëtar për zbatimin e MSA-së, Kapitulli 14: Politikat e transportit.</t>
  </si>
  <si>
    <t>1. Programi i Qeverisë 2017-2021;
2. Strategjia e sigurisë rrugore dhe plani i veprimit 2016-2020.</t>
  </si>
  <si>
    <t>4. Anëtarësimi dhe bashkëpunimi i Kosovës me organizatat ndërkombëtare në fushën e transportit.</t>
  </si>
  <si>
    <t>Pjesëmarrja në takimet e grupeve teknike në CIECA (Komiteti ndërkombëtar për patentë shofer) dhe CITA (Komiteti ndërkombëtar për kontrollim teknik të automjeteve).</t>
  </si>
  <si>
    <t xml:space="preserve">1)Pjesëmarrja në së paku pesë takime të grupeve punuese në kuadër të  CITA - s, të realizuara (dhjetor).                             
2)Pjesëmarrja dhe prezentimi i Ministrisë në Kongresin e 49 - të të CIECA - s. 
3)Pjesëmarrja në së paku tri takime të grupeve punuese në kuadër të  CIECA - s, të realizuara (dhjetor).
</t>
  </si>
  <si>
    <t>Pjesëmarrja e rregullt në aktivitetet e organizuara nga SEETO/TRAKTATI me qëllim koordinimin e aktiviteteve të Kosovës me iniciativat rajonale.</t>
  </si>
  <si>
    <t>1) Katër takime të Komitetit drejtues, të realizuara (mars - qershor-tetor-dhjetor).            
2) Dy takime vjetore të grupeve punuese,  të realizuara  (mars- nëntor).
3)  Një takim vjetor të Ministrave të rajonit, i realizuar (dhjetor).                                   
4) Tri takime vjetore në grupin punues për krijimin e lehtësirave në transport TFWG,  (Transport facilitation working group) te realizuara (janar - dhjetor).</t>
  </si>
  <si>
    <t>Marrëveshjet bilaterale të inicuara/dialoguara me vendet si në vijim: 
Britania e Madhe, Franca, Holanda, Luxemburgu, Norvegjia, Gjermania, Danimarka, Shtetet Baltike.</t>
  </si>
  <si>
    <t xml:space="preserve">5.Shtrirja e infrastrukturës së teknologjisë informative dhe zbatimi i programit për ekonominë digjitale të Kosovës – KODE. </t>
  </si>
  <si>
    <t>Pilot: Shtrirja e infrastrukturës brezgjerë me shpejtësi të lartë.</t>
  </si>
  <si>
    <t xml:space="preserve">Infrastruktura brezgjerë me shpejtësi të lartë, e vendosur. (Pilote në katër llote/
Llot 1- Breznicë-Kozaricë,
Llot 2 - Pjetërshan-Dol,
Llot 3 - Oshlan-
Hercegovë-
Balincë-Liqej,
Llot 4 - Pouskë).
Mbulueshmëria e plotë 100%.
</t>
  </si>
  <si>
    <t>Banka Botërore, Autoriteti rregullator i komunikimeve elektronike dhe postare, Komunat.</t>
  </si>
  <si>
    <t>Politikat e sektorit të komunikimeve elektronike - Axhenda dixhitale për Kosovën 2013-2020;
Programi i Kosovës për reforma ekonomike (PKRE) 2017, respektivisht Masa #4: Shtrirja e infrastrukturës përkatëse e rrjetave të TIK-ut për zhvillim socio-ekonomik.</t>
  </si>
  <si>
    <t>1. Adoptimi i objektit të Institutit të Ndërtimit (MTI) për Park të teknologjisë dixhitale (shtator).
2. Parku i teknologjisë dixhitale, i funksionalizuar (shtator).</t>
  </si>
  <si>
    <t>Masës 30, aktiviteti 4.</t>
  </si>
  <si>
    <t>Strategjia e Kosovës për teknologji informative; 
Programi i Kosovës për reforma ekonomike (PKRE) 2017, respektivisht Masa #4: Shtrirja e infrastrukturës përkatëse të rrjetave të TIK-ut për zhvillim socio-ekonomik.</t>
  </si>
  <si>
    <t>1. Ofrimi i shërbimeve të aftësimit profesional në përputhje me kërkesat e tregut të punës.</t>
  </si>
  <si>
    <t>Trajnimi dhe certifikimi I të papunëve dhe punëkërkuesve në Qendrat e aftësimit profesional.</t>
  </si>
  <si>
    <t xml:space="preserve">5 mijë punëkërkues të përfshirë në trajnime.
</t>
  </si>
  <si>
    <t>SKZH, shtylla e parë, masa e tretë, aktiviteti 3.3.</t>
  </si>
  <si>
    <t>Strategjia sektoriale e MPMS-së 2017 - 2021; Programi i reformave ekonomike.</t>
  </si>
  <si>
    <t>Furnizimi i punëtorive me mjete dhe pajisje të avancuara për nevoja të trajnimeve në kabinetet e reja të trajnimit dhe  zëvendësimi i pajisjeve të vjetruara  në kabinetet ekzistuese  të QAP-ve.</t>
  </si>
  <si>
    <t xml:space="preserve">1.Dy kabinete të reja të trajnimit, të pajisura dhe të funksionalizuara. 
2. Furnizim me pajisje moderne për kabinetet ekzistuese. </t>
  </si>
  <si>
    <t>Riakreditimi i ofruesve të  trajnimeve profesionale dhe  validimi i kualifikimeve.</t>
  </si>
  <si>
    <t>7 QAP të riakredituara dhe 20 kabinete në 7 kualifikime të rivaliduara.</t>
  </si>
  <si>
    <t>APRK, MPMS, AKK, MASHT.</t>
  </si>
  <si>
    <t>Ofrimi i njohjes së mësimit paraprak.</t>
  </si>
  <si>
    <t>7 QAP të akredituara.</t>
  </si>
  <si>
    <t>Strategjia sektoriale e MPMS-së 2017 - 2022 dhe plani i veprimit; Programi për refroma në ekonomi.</t>
  </si>
  <si>
    <t xml:space="preserve">Strategjia sektoriale e MPMS-së 2017 - 2022 dhe plani i veprimit. </t>
  </si>
  <si>
    <t>2. Avancimi i kushteve të punës së punëtoreve dhe garantimi i standardeve minimale të sigurisë dhe shëndetit në punë.</t>
  </si>
  <si>
    <t xml:space="preserve">Përgatitja e pakos ligjore për  fusha nga marrëdhënia e punës.  </t>
  </si>
  <si>
    <t>1. Koncept dokumenti për rregullimin e fushës nga marrëdhënia e punës, i miratuar nga Qeveria (janar- qershor).
2. Projektligji i punës, i miratuar nga Qeveria (dhjetor).</t>
  </si>
  <si>
    <t>Shpezimet Operative të buxhetit të MPMS, donatorët (projekti i BE-se, Banka Botërore).</t>
  </si>
  <si>
    <t>Minstria e Financave, Ministria e Shëndetësisë, Ministria e Integrimeve Evropiane, Ministria e Zhvillimit Ekonomik, Ministria e Arsimit, Shkencës dhe Teknologjisë, Ministria e Tregëtisë dhe Indrustrisëe, Ministria e Administratës Publike, Partenerët social, grupet e ndryshme të interesit.</t>
  </si>
  <si>
    <t xml:space="preserve">MSA, neni 82; PKZMSA 2017-2021, Kapitulli 19 " Punësimi dhe politikat sociale".  </t>
  </si>
  <si>
    <t>Masa7, aktiviteti 2,  3 dhe 4  SKZH.</t>
  </si>
  <si>
    <t xml:space="preserve">Programi i Qeverisë 2017-2021, Draft strategjia sektoriale "Punësimi dhe politikat sociale" 2018-2022 dhe Plani i veprimit. </t>
  </si>
  <si>
    <t>Përgatitja e legjislacionit nga fusha e sigurisë dhe shëndetit në punë.</t>
  </si>
  <si>
    <t xml:space="preserve">1. Projektrregullorja për ndryshimin dhe miratimin e Rregullores (MPMS) Nr.02/2014 për përcaktimin e kushteve dhe kritereve për certifikimin dhe licencimin e personave dhe institucioneve të cilët kryejnë punë nga siguria dhe shëndeti në punë, mënyrën, kushtet  dhe programin për  dhënien e provimit profesional,  e  miratuar. 
2. Analiza mbi gjendjen aktuale të fushës nga siguria dhe shëndeti në punë, e përgatitur.  </t>
  </si>
  <si>
    <t>Shpezimet operative të buxhetit të MPMS, donatorët ( projekti i BE-së ).</t>
  </si>
  <si>
    <t>Programi i Qeverisë 2017-2021, Draft strategjia sektoriale "Punësimi dhe politikat sociale" 2018-2021.</t>
  </si>
  <si>
    <t>Kryerja e vizitave inspektive më të shpeshta tek punëdhënësit dhe organizimi i fushatave inspektuese nepër rajone.</t>
  </si>
  <si>
    <t>SKZH shtylla e parë, masa e shtatë.</t>
  </si>
  <si>
    <t>Plani zhvillimor strategjik i IP 2017-2021; Draft strategjia sektoriale e MPMS 2018-2021.</t>
  </si>
  <si>
    <t>Hartimi i projkeligjit për Inspektoratin e punës.</t>
  </si>
  <si>
    <t>Projektligji i miratuar në Qeveri.</t>
  </si>
  <si>
    <t>Shpezimet operative të buxhetit të MPMS.</t>
  </si>
  <si>
    <t>SKZH shtylla e parë, masa e shtatë, aktiviteti 7.2.</t>
  </si>
  <si>
    <t>3. Përmirësimi i mirëqenies sociale dhe ruajtja e kohezionit social dhe fuqizimi i rolit të partnerëve social në zhvillimin e politikave socio-ekonomike të vendit.</t>
  </si>
  <si>
    <t>Zbatimi i skemave pensionale në shtyllën e parë të sistemit pensional që administrohen nga DP dhe DFDIL.</t>
  </si>
  <si>
    <t>Draft strategjia sektoriale "Punësimi dhe politikat sociale" 2018-2021.</t>
  </si>
  <si>
    <t>Zbatimi i skemës së asistencës sociale, pagesa e strehimit familjar për fëmijë dhe kompenzimit për familjet që kanë fëmijë me aftësi të kufizuar.</t>
  </si>
  <si>
    <t>MPMS, MF, Komunat.</t>
  </si>
  <si>
    <t>PKZMSA kapitulli 19, Pika 3.20 Politikat sociale dhe punësimi.</t>
  </si>
  <si>
    <t xml:space="preserve">Programi i Qeverisë 2017-2021; Draft strategjia sektoriale  2018-2022, dhe Plani i veprimit.                             </t>
  </si>
  <si>
    <t xml:space="preserve">Hartimi i Projektligjit për Këshillin Ekonomiko Social. </t>
  </si>
  <si>
    <t xml:space="preserve">Projektligji i Këshillit Ekonomiko Social, i miratuar. </t>
  </si>
  <si>
    <t>Ministria e Financave, Ministria e Shëndetësisë, Ministria e Integrimeve Evropiane, Ministria e Zhvillimit Ekonomik, Ministria e Arsimit, Shkencës dhe Teknologjisë, Ministria e Tregtisë dhe Indrustrisë, Ministria e Administratës Publike, Partenerët social, grupet e ndryshme të interesit.</t>
  </si>
  <si>
    <t xml:space="preserve">Programi i Qeverisë 2017-2021; Draft strategjia sektoriale "Punësimi dhe politikat sociale" 2018-2022 dhe Plani i veprimit. </t>
  </si>
  <si>
    <t>Ministria e Financave, Ministria e Shëndetësisë, Ministria e Integrimeve Evropiane, Ministria e Zhvillimit Ekonomik, Ministria e Arsimit, Shkencës dhe Teknologjisë, Ministria e Tregtisë dhe Indrustrisë, Ministria e Administratës Publike, Partenerët social, grupet të ndryshme të interesit.</t>
  </si>
  <si>
    <t>4. Reformimi i politikave aktuale sociale për të siguruar se skemat ekzistuese përkrahin ata që janë në nevojë.</t>
  </si>
  <si>
    <t>Përgatitja e studimit dhe analizës për rishikimin e skemës së ndihmës sociale.</t>
  </si>
  <si>
    <t>Raporti dhe analiza e hartuar.</t>
  </si>
  <si>
    <t>MPMS, MF, ASK.</t>
  </si>
  <si>
    <t xml:space="preserve">PKZMSA Kapitulli 19; Politikat sociale dhe punësimi. </t>
  </si>
  <si>
    <t xml:space="preserve">Programi i Qeverisë 2017-2021; Draft strategjia sektoriale "Punësimi dhe politikat sociale" 2018-2021;Programi për reforma ekonomike. </t>
  </si>
  <si>
    <t xml:space="preserve">Hartimi i koncept dokumentit për rregullimin e fushës së shërbimeve sociale. 
</t>
  </si>
  <si>
    <t xml:space="preserve">Koncept dokumenti i hartuar dhe aprovuar. </t>
  </si>
  <si>
    <t>MPMS, MAPL, MD, MPB, Komunat.</t>
  </si>
  <si>
    <t xml:space="preserve">Programi i Qeverisë 2017-2021; Draft strategjia sektoriale "Punësimi dhe politikat sociale" 2018-2021; Programi për reforma ekonomike. </t>
  </si>
  <si>
    <t>MPMS, MSH ZKM,</t>
  </si>
  <si>
    <t xml:space="preserve">PKZMSA Kapitulli 19; Politikat sociale dhe punësimi; Programi për reforma ekonomike. </t>
  </si>
  <si>
    <t>Hartimi i kornizës ligjore sekondare dhe operative për zhvillimin e ndërmarrësisë sociale dhe ofrimin e shërbimeve sociale.</t>
  </si>
  <si>
    <t>1. Pesë(5) udhëzime administrative për ndërmarrsi sociale, të hartuara.
2. Një (1) udhëzim administrativ për ofrimin  e shërbimeve për të moshuar, i hartuar. 
3.Udhëzuesit e hartuar dhe mekanizmat për regjistrim të themeluar.</t>
  </si>
  <si>
    <t xml:space="preserve">Programi i Qeverisë 2017-2021; Draft strategjia sektoriale "Punësimi dhe politikat sociale" 2018-2022 dhe Plani i veprimit; Programi për reforma ekonomike. </t>
  </si>
  <si>
    <t>5. Zhvillimi i formulës së financimit dhe grantit specifik për financimin e shërbimeve sociale në nivel komunal.</t>
  </si>
  <si>
    <t xml:space="preserve">1.Raporti analizues me rekomandime, i hartuar.          
</t>
  </si>
  <si>
    <t>MPMS, MF, MAPL.</t>
  </si>
  <si>
    <t xml:space="preserve">Programi i Qeverisë 2017-2021; Draft strategjia sektoriale  2018-2022, dhe Plani i veprimit; Programi për reforma ekonomike.                            </t>
  </si>
  <si>
    <t>MF, MPMS, MAPL.</t>
  </si>
  <si>
    <t xml:space="preserve">Programi i Qeverisë 2017-2021; Draft strategjia sektoriale  2018-2022, dhe Plani i veprimit ; Programi për reforma ekonomike.                            </t>
  </si>
  <si>
    <t>1) Kostoja për tri lloje të shërbimeve sociale, e hartuar dhe aprovuar.</t>
  </si>
  <si>
    <t xml:space="preserve">Programi i Qeverisë 2017-2021; Draft strategjia sektoriale  2018-2022, dhe Plani i veprimit; Programi për reforma ekonomike.                          </t>
  </si>
  <si>
    <t xml:space="preserve">6. Trajtimi dhe rishikimi i skemave të aftësisë së kufizuar, në përputhje me standardet e Organizatës Ndërkombëtare të personave me aftësi të kufizuar. </t>
  </si>
  <si>
    <t>Hartimi i Projektligjit për të drejta në shërbime dhe përfitime për persona me aftësi të kufizuar.</t>
  </si>
  <si>
    <t>1. Koncept dokument për trajtimin e personave me aftësi të kufizuar. 
2. Projektligji për të drejta në shërbime dhe përfitime për persona me aftësi të kufizuar, i miratuar më 31 Shtator / 2018.</t>
  </si>
  <si>
    <t xml:space="preserve">Programi i Qeverisë 2017-2021; Draft strategjia sektoriale  2018-2022, dhe Plani i veprimit. </t>
  </si>
  <si>
    <t>Rishikimi i kornizës ligjore për rregullimin dhe menaxhimin fushës së pensioneve dhe beneficioneve (skemat e menaxhuara nga DP-ve dhe DFDIL).</t>
  </si>
  <si>
    <t xml:space="preserve">1. Koncept dokumenti për  rregullimin dhe menaxhimin e fushës së pensioneve  dhe beneficioneve,  i miratuar  deri më dhjetor/ 2018. </t>
  </si>
  <si>
    <t>MPMS, MF ZKM.</t>
  </si>
  <si>
    <t>PKZMSA kapitulli 19 Politikat sociale dhe punësimi.</t>
  </si>
  <si>
    <t xml:space="preserve">Programi i Qeverisë 2017-2021; Draft strategjia sektoriale  2018-2022 dhe Plani i veprimit.     </t>
  </si>
  <si>
    <t>Negocimi i marrëveshjeve bilaterale për sigurime sociale.</t>
  </si>
  <si>
    <t>MPJ; MIE; MSh; MF.</t>
  </si>
  <si>
    <t>PKZMSA,Kapitulli I 2,Lëvizja e lirë e punonjësve.</t>
  </si>
  <si>
    <t>Programi i Qeverisë
 2017-2021;
Draft strategjia sektoriale 2018-2021, Plani i veprimit.</t>
  </si>
  <si>
    <t>Zbatimi i marrëveshjeve ekzistuese për sigurime sociale në mes të shteteve të ish-Jugosllavisë dhe shteteve të tjera deri në hartimin, nënshkrimin dhe fillimin e zbatimit të marrëveshjeve të reja.</t>
  </si>
  <si>
    <t>Numri i kërkesave të procesuara për pension të pleqërisë, invalidor dhe familjar sipas shteteve.</t>
  </si>
  <si>
    <t>MPMS,DP-ve, Divizioni i pensioneve të jashtme.</t>
  </si>
  <si>
    <t>Draft strategjia sektoriale 2018-2022 dhe Plani i veprimit.</t>
  </si>
  <si>
    <t>Zhvillimi dhe avancimi  i Sistemit të integruar informativ për të gjitha skemat e pensioneve dhe beneficioneve (DP dhe DFDIL).</t>
  </si>
  <si>
    <t>1. Modulet e softwerit të avancuara.
2. Stafi i përfshirë në trajnim.</t>
  </si>
  <si>
    <t>DP, DFDIL.</t>
  </si>
  <si>
    <t>8. Sigurimi i të drejtave të kategorive të dala nga lufta me fokus në zbatimin e legjislacionit për këto kategori.</t>
  </si>
  <si>
    <t>Rifunksionalizmi i skemave të familjeve të dëshmorëve, viktimave civile, invalidëve civilë, invalidëve të luftës, kujdestarëve të invalidëve.</t>
  </si>
  <si>
    <t>Numri i kërkesave të reja të pranuara, sipas skemave.</t>
  </si>
  <si>
    <t>Varet nga numri i përfituesve dhe shuma mujore për kategorinë e caktuar.</t>
  </si>
  <si>
    <t>Programi i Qeverisë
 2017-2021;
Draft strategjia sektoriale 2018-2021; Plani i veprimit.</t>
  </si>
  <si>
    <t>Rifunksionalizimi i Komisionit mjekësor për vlerësimin e shkallës së invaliditetit për invalidët e luftës dhe invalidët civil të luftës.</t>
  </si>
  <si>
    <t>Numri i vlerësimeve të gjendjes së përfituesve aktual dhe rasteve të reja nga Komisioni mjekësor për skemën e invalidëve të luftës dhe skemën e invalidëve civil të luftës.</t>
  </si>
  <si>
    <t>Kategorizimi i  veteranëve të luftës në përputhje me legjislacion.</t>
  </si>
  <si>
    <t>Listat përfundimtare për kategorinë e veteranëve.</t>
  </si>
  <si>
    <t>70,000 EUR (për komisionin).</t>
  </si>
  <si>
    <t xml:space="preserve">Zbatimi i Skemës për  personat e dhunuar gjatë luftës.                               </t>
  </si>
  <si>
    <t xml:space="preserve">Numri i përfituesve nga skema e personave të dhunuar gjatë luftës.    </t>
  </si>
  <si>
    <t>9. Zvogëlimi i numrit të familjeve me asistencë sociale përmes politikave të punësimit, krijimin e marrëdhënieve kontraktuale me bizneset për rritjen e numrit të të punësuarve, promovimin e rinisë si fuqi punëtore përmes fuqizimit të Fondit të vetëpunësimit.</t>
  </si>
  <si>
    <t>Zbatimi i masave aktive të tregut të punës për grupet e margjinalizuara.</t>
  </si>
  <si>
    <t xml:space="preserve">Numri i përfituesve.  </t>
  </si>
  <si>
    <t>APRK, MPMS, GIZ, UNDP, EYE.</t>
  </si>
  <si>
    <t>Programi i Qeverisë 2017-2021; Draft strategjia sektoriale 2018-2022; Plani i veprimit; Prorgami për reforma në ekonomi.</t>
  </si>
  <si>
    <t>Angazhimi i përfituesve të kategorisë së dytë në programet e trajnimit dhe punësimit.</t>
  </si>
  <si>
    <t>500000 BRK
500000 donatorë.</t>
  </si>
  <si>
    <t>MPMS, Komunat
APRK.</t>
  </si>
  <si>
    <t>Shtylla e parë Masa7, aktiviteti 2,  3 dhe 4   SKZH.</t>
  </si>
  <si>
    <t>Programi i Qeverisë 2017-2021; Draft strategjia sektoriale "Punësimi dhe politikat sociale" 2018-2021.</t>
  </si>
  <si>
    <t>1. Numri  përfituese nga kategoria e II-të e të angazhuar në trajnime.
2 Numri i përfituesve nga Kategoria e II-të e të angazhuar në MATP.</t>
  </si>
  <si>
    <t>Angazhimi  në masa aktive të një anëtari të familjes që nuk e kanë asnjë të punësuar.</t>
  </si>
  <si>
    <t>Identifikimi i familjeve pa asnjë anëtarë të punësuar dhe angazhimi përmes MATP.</t>
  </si>
  <si>
    <t>MPMS, APRK.</t>
  </si>
  <si>
    <t xml:space="preserve">Programi i Qeverisë 2017-2021. </t>
  </si>
  <si>
    <t>1. Rishikimi dhe avancimi i kornizës ligjore dhe të politikave në fushën e kulturës dhe trashëgimisë kulturore.</t>
  </si>
  <si>
    <t xml:space="preserve">Avancimi i kornizës ligjore dhe politikave në fushën e kulturës.  
</t>
  </si>
  <si>
    <t xml:space="preserve">1. Koncept dokumenti për Filarmoninë, Operën dhe Baletin, i miratuar (qershor).                                                                                                                                                                                         
2. Koncept dokumenti për veprimtarinë botuese, i miratuar (qershor).                                                
3. Koncept dokumenti për gradimin dhe pagat e krijuesve dhe performuesve të kulturës, dhe punonjësve profesional të trashëgimisë kulturore, i miratuar (shkurt). 
4. Koncept dokumenti për Kinematografinë, i miratuar (nëntor).                                                                              
5. Strategjia për kulturë 2018-2023, e miratuar (shtator).   
6. Koncept dokumenti për teatrot (shtator).                         </t>
  </si>
  <si>
    <t xml:space="preserve">Avancimi i kornizës ligjore dhe politikave në fushën e trashëgimisë kulturore. </t>
  </si>
  <si>
    <t>ZKM, Ministria e Financave, Ministria e Integrimit Evropian dhe institucionet vartëse.</t>
  </si>
  <si>
    <t>2. Mbështetja e aktiviteteve kulturore dhe artistike, nëpërmjet investimeve në këto fusha, duke siguruar afirmimin e duhur të tyre në shoqëri.</t>
  </si>
  <si>
    <t>Avancimi i veprimtarisë kulturore përmes mbështetjes së aktiviteteve kulturore dhe artistike.</t>
  </si>
  <si>
    <t xml:space="preserve">1.Aktivitete kulturore dhe artistike në fushat: promovimi i muzikës, artet vizuale, teatri, kinematografia, takime letrare, biblioteka ,   promovimi i diversitetit kulturor të komuniteteve jo shumicë, diplomacia kulturore si dhe industria kreative, të mbështetura.                                                                           
2. 2 Panaire të librit të organizuara dhe të mbështetura (Panairi vjetor i Prishtinës dhe një panair në një qendër regjionale).                   
</t>
  </si>
  <si>
    <t>Investime infrastrukturore në fushën e kulturës.</t>
  </si>
  <si>
    <t>Institucionet vartëse të trashëgimisë kulturore.</t>
  </si>
  <si>
    <t>Ministria e Financave.</t>
  </si>
  <si>
    <t>Programi i Qeverisë së Republikës së Kosovës 2017-2021; KASH 2018-2020.</t>
  </si>
  <si>
    <t>3. Promovimi dhe mbështetja për mbrojtjen e trashëgimisë kulturore.</t>
  </si>
  <si>
    <t>Organizimi i Ekspozitës në Muzeun e Kosovës.</t>
  </si>
  <si>
    <t>1.Dita Ndërkombëtare e Trashëgimisë Botërore - 14 Prill 2018, e organizuar.
2.Dita Ndërkombëtare e Muzeve - 16 Maj 2018, e organizuar. 
3.Ditët e Trashëgimisë Kulturore Evropiane Shtator/Tetor, e organizuar. 
4.Ditët e Trashëgimisë Audio-Vizuele - 27 Shtator, e organizuar.
5.Dita Ndërkombëtare e Fëmijëve - 1 Qershor, e organizuar.
6.Dita Botërore e Kursimeve/ 31 Tetor 2018, e organizuar.</t>
  </si>
  <si>
    <t>Publikime në fushën e trashëgimisë kulturore si dhe shfrytëzimi i teknologjisë digjitale për promovim të trashëgimisë kulturore.</t>
  </si>
  <si>
    <t xml:space="preserve">Institucionet vartëse të trashëgimisë kulturore, Shoqëria civile. </t>
  </si>
  <si>
    <t>4. Promovimi dhe mbështetja e pjesëmarrjes së të rinjve në proceset vendimmarrëse si dhe edukimi jo-formal, punësimi, promovimi shëndetësor dhe siguria për rininë, si dhe promovimi i vullnetarizmit tek të rinjtë.</t>
  </si>
  <si>
    <t>Ngritja e kapaciteteve të organizatave rinore dhe mbështetja e mekanizmave rinorë për të zhvilluar programe dhe shërbime më kualitative për të rinjtë,  ngritja e shkathtësive jetësore për të rinjtë (organizimi i programeve trajnuese profesionale dhe jo-formale për të rinjtë) si dhe rishikimi/avancimi i politikave në fushën e rinisë.</t>
  </si>
  <si>
    <t>1. Së paku dy projekte në nivel vendi të mbështetura dhe 10 trajnime të mbajtura në 7 qendra regjionale. 
2. 10 qendra rinore dhe KVRL të mbështetura.
3. 2 thirrje publike për aplikim brenda vitit.
4. Mbështetja për Zyrën Rajonale për Bashkëpunim Rinor (RYCO).
5. Koncept dokumenti për rini, miratuar. 
6. Strategjia dhe plani i veprimit për rini,  i miratuar.</t>
  </si>
  <si>
    <t>Qendra rinore, Këshillat e veprimit rinor lokal.</t>
  </si>
  <si>
    <t>Programi i Qeverisë së Republikës së Kosovës.</t>
  </si>
  <si>
    <t>Mbështetja për zhvillim të programeve në trajnime për ndërmarrësi, grante dhe pajisje për start-up, trajnime profesionale për rikualifikim, sigurimi i intership-it (praktikë në punë), rritja e kohezionit social ndëretnik  dhe integrimi shoqëror në mes të rinjve dhe mbështetja e projekteve në zonat rurale, për të rinjtë me aftësi të veçanta, femrat e reja.</t>
  </si>
  <si>
    <t xml:space="preserve">1. 600 të rinj të trajnuar për ndërmarrësi. 
2. 50-80 Grante për start-up, të realizuara.
3. 150 të rinj të trajnuar për shkathtesi jetësore. 
4.Së paku 60 të rinj të përfshirë në trajnim në punë. 
5.Së paku 50 organizata rinore të përkrahura për integrim shoqëror. 
6.Së paku 40oOrganizata të përkrahura në fushën e  edukimi shëndetësor.
7.Së paku 30 organizata të përkrahura për siguri njerëzore. </t>
  </si>
  <si>
    <t>Banka Botërore.</t>
  </si>
  <si>
    <t>Mbështetja e të rinjëve për zhvillim të aktiviteteve për punë vullnetare, promovim të parandalimit të dukurive negative si dhe ngritje të kapaciteteve dhe mbështetje (të organizatave rinore) për parandalimin e ekstremizmit të dhunshëm dhe radikalizmit që shpie në terrorizëm.</t>
  </si>
  <si>
    <t xml:space="preserve">1. 10 projekte, të realizuara.
2. Shtatë (7) takime/punëtori rajonale, të mbajtura.
3. Trajnime për dialog dhe tolerancë në së paku 10 komuna të Kosovës, të mbajtura.
4.Një (1) fushatë vetëdijësimi në nivel kombëtar, e realizuar.
5. Së paku  10 organizata rinore  të përkrahura për ngritjen e kapaciteteve për parandalimin e ekstremizmit të dhunshëm dhe radikalizmit që shpie në terrorizëm.           </t>
  </si>
  <si>
    <t>Programi i Qeverisë së Republikës së Kosovës; Strategjia  nacionale për parandalimin e ekstremizmit të dhunshëm dhe radikalizmit që shpie në terrorizëm.</t>
  </si>
  <si>
    <t>5. Mbështetja e sportit përmes avancimit të politikave dhe legjislacionit, si dhe ngritja e kapaciteteve profesionale në sport.</t>
  </si>
  <si>
    <t>Avancimi i politikave dhe legjislacionit në fushën e sportit.</t>
  </si>
  <si>
    <t>1. Koncept dokumenti për sport (tetor- dhjetor).
2. Koncept dokumenti për menaxhimin e objekteve sportive (tetor- dhjetor).  
3. Strategjia për sport 2018-2023 (tetor- dhjetor). 
4. Akt nënligjor për parandalimin e dhunës në ngjarjet sportive (janar - mars).</t>
  </si>
  <si>
    <t>Komiteti Olimpik i Kosovës, Federatat sportive, Klubet.</t>
  </si>
  <si>
    <t>Ngritja e kapaciteteve në fushën e ndarjes së drejtësisë sportive, trajnerëve, administratorëve sportivë  dhe mjekësisë sportive.</t>
  </si>
  <si>
    <t>1. Avancimi i kuadrove të institucioneve të mjekësisë sportive, i realizuar.
2. Mbështetje për hulumtime dhe kërkime shkencore, e realizuar.
3. Mbështetje e aftësimit profesional të trajnerëve, e realizuar.
4. Programi i zhvillimit të administratorëve të sportit, i realizuar.
5. Mbështetje e aftësimit profesional të referëve, e realizuar.</t>
  </si>
  <si>
    <t>ZKM,Komunat, Komiteti Olimpik i Kosovës, Federatat sportive dhe Klubet</t>
  </si>
  <si>
    <t>6. Rritja e pjesëmarrjes së të rinjve në aktivitete sportive, duke përfshirë aktivitetet gjatë shkollimit në të gjitha nivelet dhe ndërkombëtarizimi i mëtejshëm i sportit të Kosovës.</t>
  </si>
  <si>
    <t>Masivizimi i sportit për të gjithë.</t>
  </si>
  <si>
    <t>1.Organizimi i konferencës “Sporti për të gjithë &amp; rritja e numrit te orëve të edukimit fizik”, e realizuar.
2.Memorandum ndërmjet MKRS dhe MASHT (përfshirjen e sportit në kurrikulat shkollore), e nënshkruar. 
3.Organizimi i Ligave sportive shkollore në nivel komunal, të mbajtura.
4.Organizimi i garave sportive shkollore në nivel regjional dhe kombëtar, të mbajtura.</t>
  </si>
  <si>
    <t>KOK, Federatat Sportive, Klubet.</t>
  </si>
  <si>
    <t>Mbështetja financiare për Komitetin Olimpik të Kosovës (KOK), Federatat Sportive, Klubet.</t>
  </si>
  <si>
    <t>ZKM, Komiteti Olimpik i Kosovës,Federatat Sportive, Klubet.</t>
  </si>
  <si>
    <t>Përkrahja për reprezentacionet në garat kualifikuese për Kampionate Evropiane dhe Botërore.</t>
  </si>
  <si>
    <t>1.Pjesëmarrja e ekipeve kombëtare në garat kualifikuese në Kampionate Evropiane dhe Botërore (Basketboll-Kina 2019, Futboll - EURO 2020, Hendboll, Vojelboll,Xhudo, Mundje, Boks, Atletikë etj.), e realizuar.
2. Mbështetja financiare për Komitetin Olimpik të Kosovës (KOK), Federatat Sportive, Klubet, erealizuar.
3.Mbështetje e sportit elitar sipas rezultateve të arritura, të prarapara dhe me rregulloren në fuqi, e realizuar.</t>
  </si>
  <si>
    <t>Qeveria e Republikës
së Kosovës,
Komuna Prishtinës,
MMPH, NJ.PPP.</t>
  </si>
  <si>
    <t>Ndertimi i objekteve të reja, (palestrave sportive, stadiumeve), renovimi i objekteve sportive ekzistuese sipas standardeve ndërkombëtare dhe menaxhimi efikas i objekteve sportive.</t>
  </si>
  <si>
    <t xml:space="preserve">Palestra e sportit – Istog, Rahovec, Deçan, Skenderaj, Kacanik, Viti, Dragash, Zhegër-  Gjilan, Podujeve, Zahaq-Pejë, Krushë e Madhe – Rahovec, Shtime, Samadrexhë-Vushtrri, Loxhë-Pejë.
Renovimi i poligoneve sportive shkollore.
Renovimi i palestrave ekzistuese sportive në qendrat regjionale.
Renovimi i stadiumit ,,Adem Jashariv"Mitrovicë, stadiumit të qytetit në Prishtinë;
Ndërtimi i Kompleksit të tenisit në Komunën e Gjakovës.
Ndërtimi i fushave të tenisit në komuna të ndryshme.
Stadiumi Nacional i Futbollit.
Renovimi i stadiumit të qytetit në Suharekë, Gjilan, Ferizaj, Rahovec, Deçan.
Ndërtimi i stadiumit në Pejë, Kacanik, Drenas.
Stadiumi ndihmës në Prizren.
Ndërtimi i sallës së edukatës fizike në shkollën "Hysni Zajmi" në Vrellë/Istog.
Ndërtimi i Qendrës Nacionale të Xhudos,Pejë.
Ndërtimi i bazenit të qytetit në Leposaviq ( furnizimi me pajisje për përpunimin e ujit ) -Faza e dytë:
Rregullimi i stadiumit te futbollit në Ratkoc-Rahovec.
Ndërtimi i stadiumit në Zhur, Prizren.
Rregullimi i stadiumit të qytetit në Kamenicë.
Stadiumi i qytetit në Viti, Lipjan Podujevë, fshatin Novosellë, Pejë, Prizren (Përparim Thaqi), Studenqan të Suharekës.
Kompleksi sportiv "11 Mars", Prizren, Kompleksi sportiv në Nashec.
Ndërtimi i tribunave, rrethojës dhe shtrimi i zhavorit në Stadiumin e futbollit në Runik.
Rregullimi i stadiumit të qytetit "Riza Lushta" në Mitrovice.
Terren sportiv në Zhipotok, Dragash, Fushë Kosovë.
</t>
  </si>
  <si>
    <t>ZKM, Komuna, Komiteti Olimpik i Kosovës, Federatat Sportive, Klubet.</t>
  </si>
  <si>
    <t>Ndërtimi i shtigjeve të atletikës dhe pishinave të notit në qendra regjionale.</t>
  </si>
  <si>
    <t xml:space="preserve">1. Ndërtimi i shtegut të atletikës në stadiumin "Shahin Haxhiislami'' në Pejë;  (200,000.00), i përfunduar. 
2. Pishina Olimpike  - Prizren, (500,000.00), e përfunduar.                                                                                          </t>
  </si>
  <si>
    <t>ZKM,Komuna,KOK,Federata.</t>
  </si>
  <si>
    <t>1. Plotësimi i kornizës ligjore dhe zbatimi i saj në fushën e mjedisit, planifikimit hapësinor, ndërtimit, banimit dhe të drejtës pronësore.</t>
  </si>
  <si>
    <t>Plotësimi i kornizës ligjore në fushën e mjedisit.</t>
  </si>
  <si>
    <t xml:space="preserve">1. Projektligji Nr. 03/L-160 për mbrojtjen e ajrit nga ndotja (plotësim/ndryshim), i miratuar (qershor).
2. Projektligji Nr. 02/L-102 për mbrojtjen nga zhurma (plotësim/ndryshim), i miratuar (qershor).
3. Projektligji për mbeturinat nga industria e nxjerrjes së mineraleve, i miratuar (shtator).
4. Ligji Nr.03/L-119 për produktet biocide (plotësim/ndryshim), i miratuar (shtator).
</t>
  </si>
  <si>
    <t>MMPH
Kuvendi
MTI
MZhE
MSh
MF.</t>
  </si>
  <si>
    <t>PKZMSA, 3.28, Kapitulli 27 Mjedisi, Masat legjislative.</t>
  </si>
  <si>
    <t xml:space="preserve">Strategjia për menaxhimin e mbeturinave për vitin 2013-2022.
</t>
  </si>
  <si>
    <t>Plotësimi i kornizës ligjore në fushën e planifikimit hapësinor, ndërtimit dhe banimit.</t>
  </si>
  <si>
    <t>1. Projektligji për odat e arkitekteve dhe inxhiniereve në fushën e ndërtimit, i miratuar (qershor).          
2. Projektligji për banim social, i miratuar (qershor).</t>
  </si>
  <si>
    <t>MMPH
Kuvendi
MTI
MZhE
MSh
MF, Universiteti i Prishtinës.</t>
  </si>
  <si>
    <t>Plotësimi i kornizës ligjore në fushën e informacionit hapësinor dhe kadastrit.</t>
  </si>
  <si>
    <t xml:space="preserve">1. Projektligji për krijimin e infrastrukturës kombëtare të informacionit hapësinor në Republikën e Kosovës, i përfunduar (mars). 
2. Projektligji për kadastër të pronës së paluajtshme, i përfunduar (qershor).
</t>
  </si>
  <si>
    <t>MMPH
Kuvendi
MTI
MZhE
MSh
MF, komunat.</t>
  </si>
  <si>
    <t>PKZMSA, 3.28, Kapitulli 27 Mjedisi, Masat legjislative;
PKZMSA-Blloku i kritereve ekonomike, E drejta pronësore (narrativ).</t>
  </si>
  <si>
    <t xml:space="preserve">PRE-Masa e reformës 10.
</t>
  </si>
  <si>
    <t>2. Përmirësimi dhe monitorimi i gjendjes së mjedisit.</t>
  </si>
  <si>
    <t>Mirëmbajtja e rrjetit të monitorimit të cilësisë së ajrit dhe raportimi në kohë reale.</t>
  </si>
  <si>
    <t xml:space="preserve">1. Numri i stacioneve të mirëmbajtura.
2. Treguesit e cilësisë së ajrit, të raportuara.
3. Softweri qendror për raportimin e të dhënave në kohë reale, i instaluar. </t>
  </si>
  <si>
    <t>MMPH, MAP.</t>
  </si>
  <si>
    <t>PKZMSA, 3.28.12, Kapitulli 27 Mjedisi, Zbatimi në praktikë.</t>
  </si>
  <si>
    <t>Strategjia dhe Plani i veprimit për cilësinë e ajrit;
KASH.</t>
  </si>
  <si>
    <t xml:space="preserve">Inventarizimi i burimeve të ndotjes së ajrit. </t>
  </si>
  <si>
    <t>Faza e parë e inventarizimit  të burimeve të ndotjes së ajrit (pilot projekt për Komunen e Prishtinës), e realizuar.</t>
  </si>
  <si>
    <t>MMPH,
KEK, MZHE, MSH, MTI, Komuna e Prishtinës.</t>
  </si>
  <si>
    <t>Ngritja e kapaciteteve institucionale  për kontrollin e ndotjes së ajrit nga impiantet me ndotje të medha.</t>
  </si>
  <si>
    <t>Numri i zyrtarëve të trajnuar për kontrollin e ndotjes së ajrit.</t>
  </si>
  <si>
    <t>MMPH,
KEK, MZHE, 
komunat.</t>
  </si>
  <si>
    <t>PKZMSA, 3.28.11, Kapitulli 27 Mjedisi, ngritja e kapaciteteve institucionale.</t>
  </si>
  <si>
    <t>3. Administrimi dhe menaxhimi i qëndrueshëm i resurseve ujore dhe rehabilitimi i shtretërve të lumenjve.</t>
  </si>
  <si>
    <t xml:space="preserve">Dizajnimi dhe ndërtimi i  impiantit për trajtimin e ujërave të zeza në Pejë.
</t>
  </si>
  <si>
    <t xml:space="preserve">1. Dizajn projekti, i përgatitur.
</t>
  </si>
  <si>
    <t>MMPH
Komuna, MF, MZHE.</t>
  </si>
  <si>
    <t>Masa 32, aktiviteti 2.</t>
  </si>
  <si>
    <t xml:space="preserve">Draft strategjia për ujërat e Kosovës.
</t>
  </si>
  <si>
    <t>Siguria dhe rehabilitimi i digës së Perlepnicës.</t>
  </si>
  <si>
    <t xml:space="preserve">Ndërtimi i kapërderdhësit në digën e Perlepnicës, i perfunduar.
</t>
  </si>
  <si>
    <t>Masa 32, aktiviteti 3.</t>
  </si>
  <si>
    <t xml:space="preserve"> Studimi, dizajnimi dhe ndërtimi i infrastrukturës ujore për lumenjtë: Morava e Binçes, Drini i Bardhë si dhe Sitnica.</t>
  </si>
  <si>
    <t>1. Renovimi dhe ndërtimi i infrastruktures mbrojtëse përgjatë lumit Morava e Binçes (në fshatin Budrigë).
2. Renovimi dhe ndërtimi i infrastrukturës mbrojtëse përgjatë lumit Drini i Bardhë dhe Sitnica.</t>
  </si>
  <si>
    <t>MMPH,
MBPZHR.</t>
  </si>
  <si>
    <t>Masa 32, aktiviteti 6.</t>
  </si>
  <si>
    <t>4. Fuqizimi i menaxhimit të parqeve kombëtare dhe zonave të tjera të mbrojtura të natyrës.</t>
  </si>
  <si>
    <t xml:space="preserve">Hartimi i planit hapsinor për Parkun kombëtar "Bjeshkët e Nemuna". </t>
  </si>
  <si>
    <t>1. Plani hapsinor për Parkun kombëtar "Bjeshkët e Nemuna", i përfunduar.</t>
  </si>
  <si>
    <t>MMPH
Komunat  MBPZHR                   MI.</t>
  </si>
  <si>
    <t xml:space="preserve">Hartimi i planeve rregulluese  të hollësishme për zonën e tretë të mbrojtur në Parkun kombëtar "Bjeshkët e Nemuna". </t>
  </si>
  <si>
    <t>PKZMSA, 3.28, Kapitulli 27 Mjedisi, Korniza e politikave.</t>
  </si>
  <si>
    <t>Hartimi i planeve rregulluese  të hollësishme për zonën e tretë të mbrojtur në Parkun kombëtar  "Sharri".</t>
  </si>
  <si>
    <t>Dy plane rregulluese të hollësishme për zonën e tretë të mbrojtur në Parkun kombëtar "Bjeshkët e Nemuna", të përfunduara.</t>
  </si>
  <si>
    <t>Dy plane rregulluese të hollësishme për zonën e tretë të mbrojtur në Parkun kombëtar "Sharri", të perfunduara.</t>
  </si>
  <si>
    <t>5. Fuqizimi i planifikimit hapsinor, ndërtimit,  banimit, administrimit të tokës dhe zhvillimit të kadastrit.</t>
  </si>
  <si>
    <t xml:space="preserve">Përgatitja e Hartës Zonale të Kosovës.  </t>
  </si>
  <si>
    <t>Harta Zonale e Kosovës, e përgatitur.</t>
  </si>
  <si>
    <t xml:space="preserve">Ministritë e linjës, 
Agjencionet, 
Komunat e Kosovës;  OJQ-të.     </t>
  </si>
  <si>
    <t xml:space="preserve">Programi i Qeverisë së Kosovës  2017-2021, Propozimi 5.1; 
KASH.
 </t>
  </si>
  <si>
    <t xml:space="preserve">Zhvillimi i kadastrit për 20 zona. </t>
  </si>
  <si>
    <t xml:space="preserve">Rindërtimi i informacionit kadastral në 20 zona kadastrale. 
</t>
  </si>
  <si>
    <t>MMPH, KOMUNAT.</t>
  </si>
  <si>
    <t>PKZMSA-Blloku i kritereve ekonomike, E drejta pronësore (narrativ).</t>
  </si>
  <si>
    <t xml:space="preserve">Plani strategjik i biznesit për Agjencinë Kadastrale  të Kosovës. </t>
  </si>
  <si>
    <t>Fotografimi ajror i tërë territorit të Kosovës.</t>
  </si>
  <si>
    <t>Aerofotografimi i tërë territorit të Kosovës, i përfunduar.</t>
  </si>
  <si>
    <t xml:space="preserve">6. Sigurimi i përdorimit të qëndrueshëm të pyjeve të Kosovës.  </t>
  </si>
  <si>
    <t>Mbrojtja e pyjeve nga prerjet ilegale dhe zjarret pyjore.</t>
  </si>
  <si>
    <t xml:space="preserve">1. Numri i inspektorëve, të shtuar.
2.120 persona të angazhuar për kujdestari aktive (shtator).
3.15000 m breza kundër zjarrit, të hapur.                          </t>
  </si>
  <si>
    <t>MPMS, Komunat.</t>
  </si>
  <si>
    <t>Masa 33     Aktiviteti 1             Aktiviteti 2.</t>
  </si>
  <si>
    <t>Programi i Qeverisë së Republikës së Kososvës 2017-2021;                     Strategjia e pylltarisë 2010-2020.</t>
  </si>
  <si>
    <t>Rritja e sipërfaqeve të pyjeve si dhe ndërrimi i strukturës së pyjeve, konvertimi nga pyjet e degraduara në ato farore.</t>
  </si>
  <si>
    <t>1.2.000.000 fidane të prodhuara (prill-qershor).
2.300 ha. të pyllëzuar  (tetor-nëntor).</t>
  </si>
  <si>
    <t>Masa 33               Aktiviteti 1.</t>
  </si>
  <si>
    <t xml:space="preserve">Funksionalizimi i sistemit informativ pyjor për përmirësimin e menaxhimit të qëndrueshëm të pyjeve. </t>
  </si>
  <si>
    <t xml:space="preserve">Numri i rasteve të zjarreve dhe prerjeve ilegale, të raportuara në kohë reale. </t>
  </si>
  <si>
    <t>Masa 33               Aktiviteti 3.</t>
  </si>
  <si>
    <t xml:space="preserve">Funksionalizimi i operatorit për   magazinimin e mbetjeve të rrezikshme. </t>
  </si>
  <si>
    <t>1. Operatori për magazinimin e mbetjeve të rrezikshme, i funksionalizuar.</t>
  </si>
  <si>
    <t>MMPH
MZHE
Komunat.</t>
  </si>
  <si>
    <t>PKZMSA, 3.28, Kapitulli 27 Mjedisi, masat zbatuese.</t>
  </si>
  <si>
    <t>Strategjia për menaxhimin e mbeturinave për vitin 2013-2022.</t>
  </si>
  <si>
    <t>Rritja e ndërgjegjësimit publik për menaxhim më të mirë të mbeturinave përmes  projektit "Gara për mjedis të pastër".</t>
  </si>
  <si>
    <t xml:space="preserve">1.  Gara për mjedis të pastër në 17 komuna dhe përzgjedhja e komunave fituese, e përfunduar.                       </t>
  </si>
  <si>
    <t xml:space="preserve">3600 € BK
13650 € donatorët
</t>
  </si>
  <si>
    <t>MMPH
MAPL,
Komunat.</t>
  </si>
  <si>
    <t>Masa 34,
aktiviteti 3.</t>
  </si>
  <si>
    <t>Strategjia për menaxhimin e mbeturinave për vitin 2013-2022;
Master plani për menaxhimin e mbeturinave komunale.</t>
  </si>
  <si>
    <t xml:space="preserve">1. Studimi i fizibilitetit dhe projekti ideor për Teatrin e Operas dhe Baletit, i hartuar (100,000.00) (mars - dhjetor).                                   
2. Renovimi i Bibliotekës Kombëtare të Kosovës, i përfunduar (140,000.00)  (shtator).
3. Muzeu i Artit Bashkëkohor (140,000.0), studimi i fizibilitetit, i hartuar (mars- dhjetor).
4. Masat preventive për investimet kapitale   (100,000)  (janar - dhjetor).
5.Renovimi i Shtëpisë së kulturës në Viti  (50,000)  (dhjetor).
6. Ndërtimi i Shtëpisë së kulturës në Obiliq  (150,000) (dhjetor). 
7. Qendra e kulturës "Hasan Prishtina" - Vushtrri  (50,000) (dhjetor).
8. Qendra kulturore hebraike në Prizren  (50,000) (dhjetor).
9. Qendra e Kulturës në Rogove të Hasit, Gjakovë  (200,000) (dhjetor).
10. Ndërtimi i Shtëpisë së kulturës "Ukë Bytyqi" në Suharekë (100,000) (qershor). 
11. Qendra e kulturore "Novo Selo" (50,000) (dhjetor).    
12.Qendra kulturore Skorrobisht, Prizren  (50,000) (qershor).                            
13.Qendra kulturore boshnjake në Pauskë, Prizren  (50,000) (dhjetor). </t>
  </si>
  <si>
    <t>1. Strategjia kundër terrorizmit dhe plani i veprimit 2012-2017.
2. Strategjia për parandalimin e ekstremizmit të dhunshëm dhe radikalizmit që shpie në terrorizim 2015-2020.</t>
  </si>
  <si>
    <t>6. Rritja e efikasitetit të mekanizmave të zbatimit të ligjit në parandalimin e ekstremizmit të dhunshëm, krimit të organizuar dhe luftimin e terrorizmit.</t>
  </si>
  <si>
    <t>ERA 
Shtylla 2 
PKZMSA/ Kapitulli  6  E drejta e kompanive.</t>
  </si>
  <si>
    <t xml:space="preserve">Plani kombëtar për zbatimin e MSA-së, Kapitulli 24: Drejtësia, liria dhe siguria/ lufta kundër terrorizmit.  </t>
  </si>
  <si>
    <t>Luftimi i korrupsionit dhe krimit të organizuar, përmes avancimit të institucioneve për luftimin e korrupsionit dhe vendosjes së një sistemi të ri të verifikimit të sigurisë.</t>
  </si>
  <si>
    <t>Rishikimi funksional i sektorit të sundimit të ligjit.</t>
  </si>
  <si>
    <t xml:space="preserve">1. Termat e references për rishikim funksional, të miratuara (mars).                                  
2. Analiza gjithëpërfshirëse për sektorin e sundimit të ligjit, e realizuar (dhjetor).                                 
3. Tërë infrastruktura ligjore që rregullon fushën e drejtësisë, e rishikuar (dhjetor). 
</t>
  </si>
  <si>
    <t>Zyra e Presidentit, MPB, MF, ZKM, KGJK, KPK, Dogana, UP, PK, AKI.</t>
  </si>
  <si>
    <t>PKZMSA Kapitulli 23.</t>
  </si>
  <si>
    <t>Plani Zhvillimor Strategjik i MD 2018 - 2021 Programi i Qeverisë 2017-2021.</t>
  </si>
  <si>
    <t xml:space="preserve">Avancimi i kornizës ligjore në luftimin e korrupsionit.  </t>
  </si>
  <si>
    <t xml:space="preserve">1. Projektligji për Agjencinë kundër  korrupsionit, i hartuar (dhjetor).
2. Projektligji  për Deklarimin, prejardhjen dhe kontrollin e pasurisë të zyrtarëve të lartë publik, i hartuar (dhjetor).
3. Koncept dokumenti për mbrojtjen e informatorëve, i hartuar (shtator).         </t>
  </si>
  <si>
    <t>AKK, ZKM, KPK, MPB, KGJK, MAP, MF, ZAP, AKI.</t>
  </si>
  <si>
    <t xml:space="preserve">Programi i Qeverisë 2017-2021.  </t>
  </si>
  <si>
    <t>Fuqizimi i integritetit të zyrtarëve policor të Kosovës dhe parandalimi i aktivteteve të tjera të kundërligjshme.</t>
  </si>
  <si>
    <t>1. Numri i zyreve rajonale të hapura (dhjetor).
2. Numri i rasteve të hetuara (dhjetor).
3. Numri i rasteve për korrupsion, të hetuara (dhjetor);
4. Numri i inspektimeve të rregullta dhe të jashtëzakonshme (dhjetor).</t>
  </si>
  <si>
    <t>IPK, PK, KPK, KGJK.</t>
  </si>
  <si>
    <t>1. Programi i Qeverisë 2017-2021;
2. Strategjia kombëtare kundër krimit të organizuar dhe Plani i veprimit 2012-2017.</t>
  </si>
  <si>
    <t>Avancimi i kornizës ligjore në fushën penale dhe rishikimi i plotë dhe funksional i sektorit të sundimit të ligjit.</t>
  </si>
  <si>
    <t xml:space="preserve">Hartimi i legjislacionit në fushën penale. </t>
  </si>
  <si>
    <t xml:space="preserve">1.Ndryshim/plotësimi i  Kodit Penal i Republikës së Kosovës, i miratuar (mars).
2. Ndryshim/plotësimi i  Kodit të Procedures Penale, i miratuar (qershor).
3.Projektligji për ndryshimin dhe plotësimin e Ligjit për KGJK, i miratuar  (mars).                 
4. Projektligji për ndryshimin dhe plotësimin e Ligjit për KPK,  i miratuar (mars).
5. Projektligji për përgjegjësinë diciplinore të gjyqtarëve dhe prokurorëve, i miratuar (mars).  
6. Projektligji për ndryshimin dhe plotësimin e Ligjit për Gjykatat, i miratuar (mars). 
7. Koncept dokumenti për ndryshimim/plotësimin e Ligjit për ekzekutimin e sanksioneve penale, i hartuar (qershor).   </t>
  </si>
  <si>
    <t>KGJK, KPK, PK, MPB, ZKM, AKK, UP.</t>
  </si>
  <si>
    <t xml:space="preserve">PKZMSA Kapitulli 23,
ERA. </t>
  </si>
  <si>
    <t xml:space="preserve">Fuqizimi i kornizës ligjore në fushën e të drejtës civile. </t>
  </si>
  <si>
    <t>Hartimi dhe harmonizimi i legjislacionit në fushën e të drejtës civile.</t>
  </si>
  <si>
    <t>1. Koncept dokumenti për procedurën kontestimore, i hartuar (qershor).
2. Koncept dokumenti për dhomën e posaçme të Gjykatës Supreme, i hartuar (qershor).
3. Ligji për të drejtën ndërkombëtare private, i miratuar (qershor).</t>
  </si>
  <si>
    <t>KGJK, ZKM, AKP, MPJ.</t>
  </si>
  <si>
    <t>Strategjia kombëtare për të drejtat pronësore 2017 - 2020 dhe PRE 2018-2020.</t>
  </si>
  <si>
    <t>Hartimi i legjislacionit në fushën e të drejtave pronësore.</t>
  </si>
  <si>
    <t xml:space="preserve">1. Projektligji për pronën publike, i hartuar (qershor).
2. Projektligji për tokën ndërtmore, i miratuar (qershor).
3. Koncept dokumenti  për fushën e pronësisë dhe të drejtave sendore, (shkurt);
4. Projektligji për pronësinë dhe të drejtat tjera sendore, i miratuar  (maj).
5. Koncept dokumenti për transformimin e të drejtës së shfrytezimit në pronë shoqërore, i miratuar (tetor);
6. Koncept dokumenti për kambialin dhe premtim pagesën, i hartuar (prill).
</t>
  </si>
  <si>
    <t>MMPH, MBPZhR, AKP, MAPL, ZKM, Projekti USAID/PRP.</t>
  </si>
  <si>
    <t>PKZMSA, Kapitulli 4.</t>
  </si>
  <si>
    <t>Strategjia Kombëtare për të drejtat pronësore 2017 - 2020 dhe PRE 2018-2020.</t>
  </si>
  <si>
    <t>Hartimi i Kodit Civil të Republikës së Kosovës.</t>
  </si>
  <si>
    <t>1. Pjesa e përgjithshme e Kodit Civil, e hartuar (dhjetor).
2. Pjesa e të drejtës së pronësisë dhe të drejtavetë  tjera sendore, e hartuar (dhjetor).
3. Pjesa për të drejtën familjare dhe trashëgimore, e hartuar (dhjetor).
4. E drejta e detyrimeve, e hartuar (dhjetor ).
5. Drafti final i Kodit Civil, i hartuar (dhjetor).</t>
  </si>
  <si>
    <t>KGJK, ZKM, UP, Oda e noterëve, Oda e përmbaruesve privat, Projekti i BE "Hartimi i Kodit Civil" Projekti USAID/PRP.</t>
  </si>
  <si>
    <t>PKZMSA Kapitulli 23 dhe Kapitulli 4.</t>
  </si>
  <si>
    <t>SKZH, Masa 13,  aktiviteti 13.1. dhe  13.4 .</t>
  </si>
  <si>
    <t>SKZH, Masa 13,  aktiviteti 13.1. dhe  13.2 .</t>
  </si>
  <si>
    <t>Plani zhvillimor strategjik i MD 2018 - 2021.</t>
  </si>
  <si>
    <t>4. Reformimi dhe avancimi i institucioneve të zbatimit të ligjit në luftë kundër korrupsionit dhe krimit të organizuar transnacional;.</t>
  </si>
  <si>
    <t>Ngritja e kapaciteteve teknike të laboratorëve të Agjencisë së Kosovës për Forenzikë.</t>
  </si>
  <si>
    <t xml:space="preserve">1. Pajisjet  laboratorike dhe teknologjike, të avancuara.
2. Mirëmbajtja dhe përditësimi i sistemeve AFIS dhe CODIS.
3. Metodat e reja dhe laboratorët, e akredituar.
</t>
  </si>
  <si>
    <t>30,000€ BRK; 1,500,000€ Donatorë.</t>
  </si>
  <si>
    <t>1. Strategjia zhvillomore e AKF-së 2016-2020.</t>
  </si>
  <si>
    <t>Avancimi i programeve dhe zhvillimi i kurrikulave të reja të trajnimit në fushën e sigurisë publike.</t>
  </si>
  <si>
    <t xml:space="preserve">1. Kurrikulat për trajnime në fushën e sigurisë publike, të hartuara.
2. Rregullorja për arsimin e lartë në AKSP, e ndryshuar;
3. Sistemi elektronik për menaxhim me studentë, i funksionalizuar.
4.  207 trajnime dhe 3958  zyrtarë të trajnuar në fushën e sigurisë publike. </t>
  </si>
  <si>
    <t>AKPS, PK, AME, DK, MD.</t>
  </si>
  <si>
    <t>1. Strategjia kombëtare kundër krimit të organizuar dhe Plani i veprimit 2012-2017.</t>
  </si>
  <si>
    <t>Ngritja e kapaciteve operacionale dhe hetuese të Policisë së Kosovës.</t>
  </si>
  <si>
    <t>1. Sistemi i përgjimit ligjor, i avancuar (dhjetor).
2. Pajisjet për hetime, të avancuara (dhjetor).
3. Pajisjet operacionale, të avancuara (dhjetor).</t>
  </si>
  <si>
    <t>PK, partnerët ndërkombëtarë.</t>
  </si>
  <si>
    <t xml:space="preserve">PKZMSA,  Lufta kundër krimit të organizuar dhe bashkëpunimi  policor. </t>
  </si>
  <si>
    <t>5. Përmirësimi i mjedisit të të bërit biznes përmes rritjes së efikasitetit të ofrimit të shërbimeve, sistemit të inspektimeve shtetërore dhe zvogëlimit të pengesave administrative për biznese.</t>
  </si>
  <si>
    <t>Hartimi i koncept dokumenteve në fushën e tatimeve.</t>
  </si>
  <si>
    <t>1.  Koncept dokumenti në fushën e tatimeve.
2. Ligjit të tatimit mbi të ardhurat e korporatave. 
3. Ligjit mbi të ardhurat personale.  
4. Ligjit për tatimin mbi vlerën e shtuar.</t>
  </si>
  <si>
    <t xml:space="preserve">Kosto administrative. </t>
  </si>
  <si>
    <t>PKZMSA Kapitulli 16.</t>
  </si>
  <si>
    <t xml:space="preserve">Programi i Qeverisë 2017-2021, Shtylla II Zhvillimi ekonomik dhe punësimi, MF Objektivi 2
Plani strategjik
i ATK 2016-2020;
SRMFP/ Prioriteti 3.
</t>
  </si>
  <si>
    <t xml:space="preserve">Modernizimi i teknologjisë informative në Administratën Tatimore.
</t>
  </si>
  <si>
    <t xml:space="preserve">PKZMSA/ Kapitulli 16.
</t>
  </si>
  <si>
    <t>1. Portali i funksionalizuar, (janar-dhjetor).
2. Numri i përdoruesve (janar-dhjetor).</t>
  </si>
  <si>
    <t xml:space="preserve">PKZMSA/ Kapitulli 29 Dogana. </t>
  </si>
  <si>
    <t>Programi i Qeverisë 2017-2021, Shtylla II Zhvillimi ekonomik dhe punësimi, MF Objektivi 2
Plani strategjik
i DK 2016-2018
.</t>
  </si>
  <si>
    <t>1. Numri i kompanive të identifikuara (janar-dhjetor).
2. Numri i kompanive të autorizuara (janar-dhjetor).</t>
  </si>
  <si>
    <t>Programi i Qeverisë 2017-2021, Shtylla II Zhvillimi ekonomik dhe punësimi (MZHE Sektori 2 Energjia).</t>
  </si>
  <si>
    <t xml:space="preserve">Funksionalizimi i Departamentit për ndihmë shtetërore.    
</t>
  </si>
  <si>
    <t xml:space="preserve">1. Kompletimi i kornizës së akteve nënligjore (janar-dhjetor).
2. Kompletimi me personel (janar-qershor).
3. Numri i trajnimeve të mbajtura (janar-dhjetor).
</t>
  </si>
  <si>
    <t>Kapitulli 8  PKZMSA-së
ERA Shtylla 2,</t>
  </si>
  <si>
    <t xml:space="preserve">Përmirësimi i mjedisit të të bërit biznes përmes ngritjes së kapaciteteve për PPP tek autoritetet publike të nivelit qendror dhe lokal.
</t>
  </si>
  <si>
    <t>1. Numri i trajnimeve (janar-dhjetor).
2. Numri i zyrtarëve publikë të trajnuar/ certifikuar (anar-dhjetor). 
3. Numri i aktiviteteve promovuese për modelin e PPP-ve (janar-dhjetor).</t>
  </si>
  <si>
    <r>
      <t>MSA</t>
    </r>
    <r>
      <rPr>
        <i/>
        <sz val="12"/>
        <color indexed="8"/>
        <rFont val="Book Antiqua"/>
        <family val="1"/>
      </rPr>
      <t>:</t>
    </r>
    <r>
      <rPr>
        <sz val="12"/>
        <color indexed="8"/>
        <rFont val="Book Antiqua"/>
        <family val="1"/>
      </rPr>
      <t xml:space="preserve"> Blloku 1: Kriteret politike,  
dhe  Kapitulli 5 i MSA-së: Prokurimi publik.</t>
    </r>
  </si>
  <si>
    <t>Programi i Qeverisë 2017-2021, Shtylla II Zhvillimi ekonomik dhe punësimi, MF Objektivi 7
Ligji PPP (Nr. 04/L-045).</t>
  </si>
  <si>
    <t xml:space="preserve">Nxerrja e akteve nënligjore për zbatimin e ligjit për kontabilitet, auditim dhe raportim financiar. </t>
  </si>
  <si>
    <t>1. Së paku 3 mekanizma referues, të themeluara (dhjetor).
2. Organizimi i kampanjës vetëdijesuese.
3. Themelimi i Divizionit për de-radikalizim (mars).
4. Pakot standarde të shërbimeve, të hartuara (qershor).                           
5. Plani i qëndrueshëm për ri-integrim, sipas specifikave të personave të kthyer nga zonat e konfliktit, të hartuara (qershor).</t>
  </si>
  <si>
    <t>ZKM, MASHT, partnerët ndërkombëtarë.</t>
  </si>
  <si>
    <t>Përcjellja e aktiviteteve financiare të individëve apo grupeve radikale dhe ekstremiste .</t>
  </si>
  <si>
    <t>Numri i rasteve të analizuara  (janar-dhjetor).</t>
  </si>
  <si>
    <t>ERA Shtylla 2
PKZMSA Kapitulli 24.</t>
  </si>
  <si>
    <t xml:space="preserve">Programi i Qeverisë 2017-2021, Shtylla II Zhvillimi ekonomik dhe punësimi, MF Objektivi 3
Strategjia kombëtare e Republikës së Kosovës për parandalimin dhe luftimin e ekonomisë joformale, pastrimit të parave, financimit të terrorizmit dhe krimeve financiare 2014-2018;
Strategjia  për parandalimin e ektremizmit të dhunshem dhe radikalizmit që shpie në terrorizëm 2015 2020 dhe Plani i veprimit;
-  Plani i veprimit i strategjisë kundër terrorizmit 2018-2023;
-  Plani i veprimit kundër krimit të organizuar 2018-2023.
</t>
  </si>
  <si>
    <t>Monitorimi dhe përpilimi i raporteve analitike të inteligjences nga burimet e hapura dhe të mbyllura.</t>
  </si>
  <si>
    <t>1. Numri i raporteve te pranuara nga subjektet raportuese per dyshimet e financimit te terrorizmit - TFR (janar-dhjetor)          
2. Raportet e shpërndara  (janar-dhjetor).</t>
  </si>
  <si>
    <t>ERA  Shtylla 2
PKZMSA Kapitulli 24.</t>
  </si>
  <si>
    <r>
      <t>Promovimi i bashkëpunimit dhe koordinimin ndërmjet institucioneve si dhe rritja e bashkëpunimit me institucionet vendore të zbatimit të ligjit.</t>
    </r>
    <r>
      <rPr>
        <b/>
        <sz val="12"/>
        <color indexed="8"/>
        <rFont val="Book Antiqua"/>
        <family val="1"/>
      </rPr>
      <t xml:space="preserve">
</t>
    </r>
  </si>
  <si>
    <t>1. Numri i takimeve të rregullta për targetimin e rasteve të krimeve serioze (janar-dhjetor).
2. Numri i hetimeve të pastrimit të parasë mbështetur ne ekspertizën  e analizave të NjIF-K (janar-dhjetor).</t>
  </si>
  <si>
    <t>Programi i Qeverisë 2017-2021, Shtylla II Zhvillimi ekonomik dhe punësimi, MF Objektivi 3
Strategjia kombëtare e Republikës së Kosovës për parandalimin dhe luftimin e ekonomisë joformale, pastrimit të parave, Financimit të terrorizmit dhe krimeve financiare 2014-2018;
- Strategjia  për parandalimin e ektremizmit të dhunshëm dhe radikalizmit që shpie në terrorizëm 2015 2020 dhe Plani i veprimit
-  Plani i veprimit i strategjisë kundër terrorizmit 2018-2023
-  Plani i veprimit kundër krimit të organizuar 2018-2023.</t>
  </si>
  <si>
    <t>1. Numri i patrullimeve të njësiteve antikontrabandë (janar-dhjetor).         
2. Numri i rasteve të zbuluar (janar-dhjetor).                      
3. Numri i Kallezimeve penale (janar-dhjetor).
4. Numri i personave të kallxuar (janar-dhjetor).
5. Shmangiet e identifikuara (Janar-Dhjetor).
6. Numri i bastisjeve (janar-dhjetor).
7. Numri i personave të arrestuar (janar-dhjetor).
8. Asetet dhe mallrat e sekuestruara (janar-dhjetor).
9. Numri i kundërvajtjeve në PKK dhe ZBD (janar-dhjetor).</t>
  </si>
  <si>
    <t>PKZMSA, Kapitulli 29 “Dogana”.</t>
  </si>
  <si>
    <t>Programi i Qeverisë 2017-2021, Shtylla II Zhvillimi ekonomik dhe punësimi, MF Objektivi 2
Plani
strategjik
 i DK 
2016-2018;
Strategjia
kombëtare
 për MIK 2013-2018.</t>
  </si>
  <si>
    <t>Rritja e bashkëpunimit të drejtpërdrejtë me autoritetet tjera të zbatimit te ligjit, për të rritur efektivitetin në zbulimin e rasteve, të mallrave të ndaluara, krimit të organizuar dhe kontrabandës.</t>
  </si>
  <si>
    <t xml:space="preserve">1. Numri i kontrolleve të rregullta dhe pa paralajmërim (janar-dhjetor).
2. Numri i kontrolleve të përbashkëta me sektorët e DK-së dhe agjencione të tjera (janar-dhjetor).
3. Numri i aktvendimeve për inkasim dhe vlera e tyre (janar-dhjetor).
</t>
  </si>
  <si>
    <t xml:space="preserve">Programi i Qeverisë 2017-2021, Shtylla II Zhvillimi ekonomik dhe punësimi, MF Objektivi 2
Plani strategjik i DK 2016-2018
Strategjia kombëtare për MIK 2013-2018. </t>
  </si>
  <si>
    <t xml:space="preserve">1. Trajnime të përbashkëta të institucioneve të zbatimit të ligjit (janar-dhjetor).                                
2. Trajnime themelore dhe të specializuara për fushën kundër ekstremizmit, radikalizmit dhe terrorizmit (janar-dhjetor).
3. Rishikimi i Udhëzimit administrativ për PEP (janar-shkurt).
4. UA për pronarin përfitues (janar-qershor).             </t>
  </si>
  <si>
    <t>MPB, PK, AKSP, ZKM, KPK, KGJK NJIF, DK, ATK, Partnerët ndërkombëtar.</t>
  </si>
  <si>
    <t>Programi i Qeverisë 2017-2021, Shtylla II Zhvillimi ekonomik dhe punësimi, MF Objektivi 3
Plani i performancës dhe resurseve të njësisë për inteligjencë financiare të Kosovës 2016-2019.</t>
  </si>
  <si>
    <t>7. Zbatimi i kornizës strategjike për modernizimin e administratës publike, me qëllim të ngritjes së transparencës dhe llogaridhënies së administratës shtetërore.</t>
  </si>
  <si>
    <t>1.Ligji për organizimin e  Administratës Publike, i miratuar (qershor).
2.Ligji për shërbimin civil, i miratuar (qershor).
3.Koncept dokumenti për pagat që realizohen nga Buxheti i RKS (janar).
3.Ligji për pagat nga Buxheti,  i miratuar (qershor).
5.Koncept dokumenti për festat zyrtare (mars).
6. Koncept dokumenti për Administratën Publike (qershor).
7. Koncept dokumenti për Administrimin e databazave (dhjetor).</t>
  </si>
  <si>
    <t xml:space="preserve">Rishikimi i strategjisë dhe planit të veprimit  për modernizimin e Administratës Publike.                                           </t>
  </si>
  <si>
    <t>8. Përmirësimi i mëtutjeshëm i planifikimit dhe koordinimit të politikave.</t>
  </si>
  <si>
    <t>Strategjia për Përmirësimin e planifikimit dhe koordinimit të politikave në Kosovë 2017-2021;
Strategjia për vetëqeverisje lokale 2016-2026;
KASH 2018 - 2021.</t>
  </si>
  <si>
    <t>Rishikimi i strategjisë për bashkëpunim Qeveri -shoqëri civile 2018-2022 .</t>
  </si>
  <si>
    <t xml:space="preserve">5 000 euro, Projekti i asistencës teknike të Bashkimit Evropian "Mbështetje për zbatimin e strategjisë qeveritare për bashkëpunim me shoqërinë civile".
</t>
  </si>
  <si>
    <t>Ministritë Komunat Agjenciont , OSHC-të.</t>
  </si>
  <si>
    <t>Programi  I  Qeverisë (2017-2021); Strategjia për bashkëpunim Qeveri -shoqëri civile 2013-2017; Strategjia për rregullim më të mirë.</t>
  </si>
  <si>
    <t>Raporti  për zabtimin e Rregullores, i aprovuar dhe i publikuar .</t>
  </si>
  <si>
    <t xml:space="preserve">Kosto adminitrative,  Projekti i asistencës teknike të Bashkimit Evropian "Mbështetje për zbatimin e strategjisë qeveritare për bashkëpunim me shoqërinë civile".
</t>
  </si>
  <si>
    <t>Programi  i  Qeverisë (2017-2021); Strategia për bashkëpunim Qeveri -shoqëri civile 2013-2017; Rregullorja MF-NR-04/2017 mbi kriteret, standardet dhe procedurat  e financimit publik të OJQ-ve.</t>
  </si>
  <si>
    <t>1. Faqet zyrtare elektronike të komunave dhe MAPL-së,  të ri-modeluara dhe funksionale (mars).
2. Sistemi unik i intrnetit për shërbimet adminsitrative komunale, i programuar dhe funksional (qershor).
3. Moduli për transmetimin online të mbledhjeve të kuvendeve të komunave përmes ueb-faqeve komunale, i funksionalizuar (prill). 
4. Platforma për avancimin e kontrollit të brendshëm dhe rritje të transparencës së MAPL-së, e krijuar (qershor).
5. % e publikimit të akteve të aprovuara komunale në ueb-faqet zyrtare të komunave dhe Gazetën Zyrtare të Republikës së Kosovës (mars-dhjetor).</t>
  </si>
  <si>
    <t>MAPL, ZKM, Komunat, Donatorët.</t>
  </si>
  <si>
    <t>4.PKZMSA, Kriteret poltike, neni 120 I MSA.</t>
  </si>
  <si>
    <t>Strategjia për vetëqeverisje lokale 2016-2026;
KASH 2018 - 2021.</t>
  </si>
  <si>
    <t>Mbështetja financiare për  rrjetin komunal  të organizatave të shoqërisë civile me qëllim të rritjes së kontributit të tyre në avancimin e vetëqeverisjes lokale.</t>
  </si>
  <si>
    <t>MAPL, Komunat, Donatorët.</t>
  </si>
  <si>
    <t xml:space="preserve"> 1. 4 raporte periodike të hartuara për qasje në dokumentet publike në komuna  (prill-dhjetor).
2 % e realizimit të kërkesave të qytetarëve për qasje në dokumente publike nga komunat (prill-dhjetor).</t>
  </si>
  <si>
    <t>Strategjia për modernizimin e Administratës Publike 2015 – 2020; 
Strategjia për vetëqeverisje lokale 2016-2026.</t>
  </si>
  <si>
    <t>Programi i Qeverisë 2017-2021, Shtylla II Zhvillimi ekonomik dhe punësimi, MF Objektivi 1
Korniza
afatmesme e shpenzimeve
SRMFP/ Prioriteti 1.</t>
  </si>
  <si>
    <t xml:space="preserve">1. Kontributi për programin e reformave ekonomike 2018 (PRE), i finalizuar (janar).
2. Kontributi për programin e reformave ekonomike 2019 (PRE), i hartuar (tetor-dhjetor).
</t>
  </si>
  <si>
    <t>Programi i Qeverisë 2017-2021, Shtylla II Zhvillimi ekonomik dhe punësimi, MF Objektivi 1
Raporti
i vendit
për Kosovën.</t>
  </si>
  <si>
    <t xml:space="preserve">1. Krahasimi në nivel mujor i të hyrave dhe shpenzimeve buxhetore të parashikuara me ato të realizuara (janar-dhjetor).
2. Hartimi i analizave dhe raporteve të performancës (janar-dhjetor).
</t>
  </si>
  <si>
    <t>Programi i Qeverisë 2017-2021, Shtylla II Zhvillimi ekonomik dhe punësimi, MF Objektivi 1
LMFPP
SRMFP/ Prioriteti 1..</t>
  </si>
  <si>
    <t xml:space="preserve">Kuvendi  dhe Qeveria e Republikës së Kosovës;  Zyra për planifikim strategjik, ZKM; Organizatat buxhetore. </t>
  </si>
  <si>
    <t>Programi i Qeverisë 2017-2021, Shtylla II Zhvillimi ekonomik dhe punësimi, MF Objektivi 1
Deklarata
e prioriteteve
strategjike
të Qeverisë.</t>
  </si>
  <si>
    <t>Rishikimi i planit kontabël dhe harmonizimi me GFSM 2014.</t>
  </si>
  <si>
    <t xml:space="preserve">1.Rregulla financiare e rishikuar (janar-tetor).
2.Manuali për përdorim të planit kontabël, i hartuar pas analizës (janar-dhjetor).
</t>
  </si>
  <si>
    <t>MF, Qeveria, USAID, FMN.</t>
  </si>
  <si>
    <t>Programi i Qeverisë 2017-2021, Shtylla II Zhvillimi ekonomik dhe punësimi, MF Objektivi 1
SRMFP- Prioriteti 11.</t>
  </si>
  <si>
    <t xml:space="preserve">Zgjatja e maturitetit të borxhit të brendshëm. 
</t>
  </si>
  <si>
    <t>Kalendari i letrave me vlerë/Indikatori koha mesatare e maturitetit.</t>
  </si>
  <si>
    <t>Programi i Qeverisë 2017-2021, Shtylla II Zhvillimi ekonomik dhe punësimi, MF Objektivi 1
Strategjia e borxhit publik 2018-2020.</t>
  </si>
  <si>
    <t>Ngritja/Zhvillimi i sistemit për menaxhimin e financave publike (SIMFK).</t>
  </si>
  <si>
    <t>1. Krijimi i moduleve të SIMFK-së: (i) Për pagesat dhe të hyrat- ndërlidhje me RTGS të BQK-së dhe (ii) ndërlidhja e alokimeve me rrjedhen e parasë  (janar-tetor).
2. Bashkëngjitja e dokumenteve financiare përkatëse në modulet përkatëse të SIMFK-së (janar-dhjetor).</t>
  </si>
  <si>
    <t>MF, Qeveria, BQK.</t>
  </si>
  <si>
    <t xml:space="preserve">Zbatimi i reformës së menaxhimit të financave publike.
</t>
  </si>
  <si>
    <t xml:space="preserve">1. Raporti vjetor 2017 i hartuar (prill).
2.  Raporti gjashtëmujor për vitin 2018 i hartuar (shtator).
3.  Takimet e organizuara të dialogut për MFP, në kuadër të RAP (janar-dhjetor).
4.  Takimet e grupit koordinues për MFP (janar-dhjetor).
5.  Rishikimi i SRMFP dhe planit të veprimit (janar-dhjetor).
</t>
  </si>
  <si>
    <t>Kosto administrative dhe përkrahje nga SBS (IPA 2017).</t>
  </si>
  <si>
    <t xml:space="preserve">ZKM, MAP, MIE, ZKA, KRPP, ZBE. </t>
  </si>
  <si>
    <t>PKZMSA, Kriteret ekonomike.</t>
  </si>
  <si>
    <t>SKZH, Shtylla II (RAP).</t>
  </si>
  <si>
    <t>Programi i Qeverisë 2017-2021, Shtylla II Zhvillimi ekonomik dhe punësimi
SRMFP 2016-2020.</t>
  </si>
  <si>
    <t>2. Eliminimi i evazionit fiskal, zvogëlimi i ekonomisë jo formale dhe rritja e aktiviteteve ekonomike investuese, prodhuese dhe eksportuese.</t>
  </si>
  <si>
    <t>1.Numri i vizitave dhe kontrollave i rritur(janar-dhjetor.                  
2.Shuma e qarkullimit shtesë e rritur(janar-dhjetor).</t>
  </si>
  <si>
    <t>PKZMSA/ Kapitulli 16
ERA  Shtylla 2.</t>
  </si>
  <si>
    <t xml:space="preserve">Programi i Qeverisë 2017-2021, Shtylla II Zhvillimi ekonomik dhe punësimi, MF Objektivi 3
Plani strategjik i ATK 2016-2020; Plani vjetor i punës së ATK; Plani vjetor i trajtimit të rreziqeve të përmbushjes.
</t>
  </si>
  <si>
    <t xml:space="preserve">1.  Hartimi i raportit gjashtëmujor (shtator).
2. Rishikimi i planit të veprimit (janar).
</t>
  </si>
  <si>
    <t>ERA  Shtylla 2
PKZMSA Kriteret ekonomike.</t>
  </si>
  <si>
    <t xml:space="preserve">MF,ATK,DK,NJIF, PK,KPK,MIE,ZKM.
</t>
  </si>
  <si>
    <t>SKZH, Shtylla II.</t>
  </si>
  <si>
    <t>Programi i Qeverisë 2017-2021, Shtylla II Zhvillimi ekonomik dhe punësimi, MF Objektivi 3
Strategjia për parandalimin dhe luftimin e ekonomisë joformale, pastrimin e parave, financimin e terrorizmit dhe krimeve financiare 2014-2018.</t>
  </si>
  <si>
    <t xml:space="preserve">Rishikimi i strategjisë dhe planit të veprimit për parandalimin dhe luftimin e ekonomisë joformale, pastrimin e parave, financimin e terrorizmit dhe krimeve financiare 2014-2018.
</t>
  </si>
  <si>
    <t>1. Draft strategjia dhe plani i veprimit i hartuar.</t>
  </si>
  <si>
    <t xml:space="preserve">MF,ATK,DK,NJIF, PK,KPK.MIE,ZKM.
</t>
  </si>
  <si>
    <t>ERA  Shtylla 2
PKZMSA 
Kriteret ekonomike.</t>
  </si>
  <si>
    <t xml:space="preserve">1 Struktura organizative e përmirësuar për menaxhimin e rrezikut të përmbushjes tatimore (MRRPT) te agjencitë mbledhëse (DK dhe ATK) (janar - dhjetor).
2 Vlerësimi i nevojave për ngritjen e kapaciteteve, i hartuar (qershor).
3 Numri i trajnimeve të mbajtura (janar - dhjetor);
4 Numri i zyrtarëve të trajnuar (janar - dhjetor).
</t>
  </si>
  <si>
    <t>Programi i Qeverisë 2017-2021, Shtylla II Zhvillimi ekonomik dhe punësimi, MF Objektivi 2
SRMFP Prioriteti 3.</t>
  </si>
  <si>
    <t>Fuqizimi i kapaciteteve institucionale në Inspektoratin e punës.</t>
  </si>
  <si>
    <t>1. Numri i inspektorëve i rritur për 15 inspektorë.
2. Pajisja me 2 vetura të reja për inspektorët e punës. 
3. Organizimi dhe mbajtja e 10 trajnimeve për inspektorët e punës.</t>
  </si>
  <si>
    <t>SKZH, shtylla e parë, masa shtatë.</t>
  </si>
  <si>
    <t>Plani zhvillimor strategjik i IP 2017-2021; Draft strategjia sektoriale e MPMS 2018-2022 dhe Plani i veprimit.</t>
  </si>
  <si>
    <t>Korniza afatmesme e shpenzimeve 2018-2020.</t>
  </si>
  <si>
    <t xml:space="preserve">Rishikimi i Ligjit  për partneritetin publiko - privat. 
</t>
  </si>
  <si>
    <t>1. Projektligji i hartuar (janar-dhjetor).
2. Hartimi i legjislacionit sekondar (aktet nënligjore),  (janar-dhjetor).</t>
  </si>
  <si>
    <t>MF, DQPPP. shoqëria civile, Komunat.</t>
  </si>
  <si>
    <t>PKZMSA, Kriteret poltike, neni 120 I MSA.</t>
  </si>
  <si>
    <t>Strategjia për vetëqeverisje lokale 2016-2026,  KASH.</t>
  </si>
  <si>
    <t xml:space="preserve">1. Së paku 3 forume për promovimin e investimeve të organizuara në qytetet e botës (dhjetor). 
2. Së paku 3 forume për promovimin e investimeve të organizuara me bizneset e diasporës (dhjetor).
3. Projektet me interes strategjik të cilat do tu prezantohen investitorëve potencial të identifikuara (dhjetor).
4. Materialet promovuese të përgatitura, fizike dhe digjitale (dhjetor).  </t>
  </si>
  <si>
    <t>Ministria e Diasporës, MPJ.</t>
  </si>
  <si>
    <t>Masa 19, aktivitetet 1, 4 dhe 5.</t>
  </si>
  <si>
    <t xml:space="preserve">1. Verësimi i situatës nga institucione të specializuar tek investitorët e huaj aktual që kanë investuar në Kosovë, 2 vlerësime të realizuara (dhjetor),  (KIESA).  
                                                  </t>
  </si>
  <si>
    <t>ARE, prioriteti 2, aktiviteti 2.1.</t>
  </si>
  <si>
    <t xml:space="preserve">1. Platforma elektronike për ofrimin e të gjitha shërbimeve të regjistrimit elektronik të bizneseve funksionale (nëntor).
2. UA për tarifat e shërbimeve si dhe procedurat për regjsitrimin e bizneseve (i ri), (dhjetor). </t>
  </si>
  <si>
    <t>Kapitulli 6: aktiviteti 3.7; ARE, prioriteti 2, aktiviteti 2.2, a4.</t>
  </si>
  <si>
    <t xml:space="preserve">1. Së paku dhjetë (10) forume/konferenca të mbajtuara jashtë vendit (dhjetor).
2. Së paku pesë (5) kompani pjesëmarrëse në secilin forum/konferencë (dhejtor). </t>
  </si>
  <si>
    <t>Masa 19 aktiviteti 1, 4 dhe 5.</t>
  </si>
  <si>
    <t xml:space="preserve">Rregullorja 16/2017 
Plani Qeverisë 2017-2020
Planit i veprimit për zbatimin e strategjisë për diasporën dhe mërgatën 2013-2018.
</t>
  </si>
  <si>
    <t xml:space="preserve">1. Së paku dhjetë (10) takime me invesitor strategjik potencial (dhjetor).
2. Prezantimi i projekteve në takime (dhjetor). </t>
  </si>
  <si>
    <t>Masa 19 aktiviteti 2.</t>
  </si>
  <si>
    <t>Rregullorja 16/2017
 Plani Qeverisë 2017-2020
Planit i veprimit për zbatimin e strategjisë për diasporën dhe mërgatën 2013-2018.</t>
  </si>
  <si>
    <t xml:space="preserve">1. Së paku tri (3) projekte të hartuara/promovuara (dhjetor).
2. Promovimi në së paku tri (3) shtete (dhjetor). </t>
  </si>
  <si>
    <t>MTI/KIESA, Ministritë e linjes, Komunat, Ndërmarrjet publike, Agjencitë, ZKM.</t>
  </si>
  <si>
    <t>MTI/KIESA, ZKM.</t>
  </si>
  <si>
    <t>Rregullorja 16/2017
Plani Qeverisë 2017-2020
Planit i veprimit për zbatimin e strategjisë për diasporën dhe mërgatën 2013-2018.</t>
  </si>
  <si>
    <t>5. Përkrahja e NVM-ve përmes lehtësimit të qasjes në financa dhe përmirësimit të infrastrukturës së cilësisë, si dhe zhvillimi i ndërmarrësisë dhe iniciativës private përmes inovacioneve me fokus zhvillimin e NVM-ve prodhuese dhe shërbyese.</t>
  </si>
  <si>
    <t xml:space="preserve">1. Përkrahja e së paku 20 ndëmarrjeve me këshillime (dhjetor).
2. Përkrahja e së paku 5 ndëmarrjeve për certifikim të produkteve (dhjetor).
3. Përkrahja e së paku 15 bizneseve, bazuar në numrin e vendeve të reja të punës që krijohen (dhjetor).
4. Numri i NVM-ve të kredituara përmes Fondit kosovar për garanci kreditore (dhjetor). </t>
  </si>
  <si>
    <t>ARE, prioriteti 2, aktiviteti 2.4, d kapitulli 20,masa 3.21.</t>
  </si>
  <si>
    <t>Masa 16, aktivitetet 4 dhe Masa 18, aktiviteti 1.</t>
  </si>
  <si>
    <t xml:space="preserve">1. Së paku katër (4) tryeza të organizuara me bizneset, me qëllim të promovimit të infrastrukturës së cilësisë dhe informimin e bizneseve për legjislacionin teknik për fushat përkatëse të produkteve (produktet e ndërtimit, tekstil dhe veshmbathje) dhe rëndësinë e zbatimit të standardeve (nëntor).                                                                                                         2. Ditët botërore të metrologjisë, akreditimit dhe standardizimit të shënuara (nëntor). 
3. Adoptimi i së paku 800 standardeve evropiane dhe ndërkombëtare si standarde kosovare (dhjetor). 
4. Databaza elektronike për menaxhimin e procesit të akreditimit  (online) e zhvilluar (prill).
5. Udhëzimi Administrativ për kërkesat themelore për punët e ndërtimit, sistemin e vlerësimit dhe verifikimit të qëndrueshmërisë së performancës dhe deklaratën e performancës së produkteve të ndërtimit (nëntor). 
6. Rregullorja për notifikimin e rregulloreve teknike dhe aktiviteteve për vlerësim të konformitetit të përcaktuara sipas marrëveshjeve ndërkombëtare, e aprovuar (nëntor).
7. Rregullorja për regjistrin e rregullave teknike dhe trupave të emëruar për vlerësimin e Konformitetit e aprovuar (nëntor).
8. Miratimi i Projektligjit për kërkesat teknike për produkte dhe vlerësim të onformitetit.
9. Miratimi i Projektligjit për produktet e ndërtimit. 
10. Anëtarësimi i AMK-së në Byron ndërkombëtare të peshave dhe masave (BIPM), 12.
                           </t>
  </si>
  <si>
    <t>MZhE
MMPH
MPB
MSH
MI  Dogana.</t>
  </si>
  <si>
    <t>Kapitulli 1: masa 3.2.; ARE, prioriteti 2, aktiviteti 2.4, b.</t>
  </si>
  <si>
    <t>1. Përkrahja e se paku 6 NVM-ve.</t>
  </si>
  <si>
    <t>MTI,MZHE,MASHT,Komuniteti i biznesit,Odat ekonomike, Organizatat vendore dhe ndërkombëtare.</t>
  </si>
  <si>
    <t>MPJ,MTI,Ministria e Diaspores,Odat ekonomike, komuniteti i biznesit.</t>
  </si>
  <si>
    <t xml:space="preserve">1. Financimi bankar dhe jobankar  i dhënë NVM-ve  (janar-dhjetor).     
2. Treguesit e rritjes së  kapitalit të NVM-ve  (janar-dhjetor).
</t>
  </si>
  <si>
    <t>MF, MTI ,BQK ,FKGK,OEK, SHB, SHS, SHM.</t>
  </si>
  <si>
    <t>Programi i Qeverisë 2017-2021, Shtylla II Zhvillimi ekonomik dhe punësimi, MF Objektivi 7
Vendim i Qeverisë Nr.02/129 të datës 27/01/2017 dhe Vendimi i  Ministrisë së Financave Nr.02/3275  i datës 17/10/2017 Objektivi 6.</t>
  </si>
  <si>
    <t xml:space="preserve">1. Pyetësori  për OECD për  dimensionin 6, i plotësuar  (janar-dhjetor).
2. Nxjerja e treguesve financiar   (janar-dhjetor).
3. Vlerësimi i treguesve financiar  (janar-dhjetor). 
 </t>
  </si>
  <si>
    <t>Programi i Qeverisë 2017-2021, Shtylla II Zhvillimi ekonomik dhe punësimi, MF Objektivi 4
Vendim i Qeverisë Nr.02/129 të dates 27/01/2017 dhe Vendimi i Ministrisë së Financave Nr.02/3275  i datës 17/10/2017 Objektivi 6.</t>
  </si>
  <si>
    <t>PKZMSA, Kapitulli 22.</t>
  </si>
  <si>
    <t>Programi i Qeverisë 2017-21.</t>
  </si>
  <si>
    <t>6. Avancimi i politikave industriale të Kosovës.</t>
  </si>
  <si>
    <t xml:space="preserve">1. Raporti për fuqizimin e rolit të shoqatave të sektorëve industrial në kuadër të Forumit për zhvillimin e politikave industriale, së paku dy takime të mbajtura (dhjetor).
2. Studimi për zhvillimin e një sektori industrial në kuadër të zinxhirit të vlerës, i realizuar (qershor).
3. Klasteri për një sektorë të studiuar për zinxhirin e vlerës, i themeluar dhe procesi i kordinuar nga MTI (dhjetor). 
4. Raporti vjetor për industrinë, i përpiluar (nëntor). </t>
  </si>
  <si>
    <t>Masa 17, aktivitetet 1, 2 dhe 3.</t>
  </si>
  <si>
    <t>Programi i Qeverisë 2017-2021; PRE Masa 7.</t>
  </si>
  <si>
    <t xml:space="preserve">Zbatimi i programit për pagesa direkte:                      - Sektori i drithërave; - Sektori i hortikulturës, dhe;                                           - Sektori i blegtorisë.         </t>
  </si>
  <si>
    <t>MF,Komunat.</t>
  </si>
  <si>
    <t>Masa 31,     Aktiviteti 4.</t>
  </si>
  <si>
    <t xml:space="preserve">Zbatimi i programit/ masave për bujqësi dhe zhvillim rural:                       -Masa 101-Investimet në asetet fizike të ekonomive bujqësore;                    -Masa 103 - Investimet në asetet fizike në përpunimin dhe tregtimin e prodhimeve bujqësore;                                - Masa 302 - Diversifikimi i fermave dhe zhvillimi i bizneseve;                         -Masa 303 - Grupet lokale të veprimit (GLV);                                          - Masa - Ujitja e tokave bujqësore.                       </t>
  </si>
  <si>
    <t>PKZMSA Kap.11.</t>
  </si>
  <si>
    <t>Rregullimi i mëtejshëm i tokës bujqësore dhe mbrojtja nga ndërrimi i destinimit të pa planifikuar të tokës bujqësore.</t>
  </si>
  <si>
    <t>1. Plane zhvillimore komunale duke përfshirë zonën urbane dhe zonën rurale, të hartuara. 
2. Numri i kërkesave të parashtruara për pëlqim. 
3. Numri i vendimeve të lëshuara për refuzim  të ndërrimit të destinimit.</t>
  </si>
  <si>
    <t>MMPH, MAPL, Komunat.</t>
  </si>
  <si>
    <t>Shtylla 3,                 Masa 20 , Aktiviteti 2.</t>
  </si>
  <si>
    <t>8. Shfrytëzimi i resurseve natyrore të vendit si gjenerator i fuqishëm i rritjes ekonomike dhe krijimit të vendeve të reja të punës, si dhe revitalizimi i Trepçës në funksion të zhvillimit ekonomik.</t>
  </si>
  <si>
    <t>1. Riaftësimi i vendpunishteve në horizontet VIII dhe IX Miniera "TREPÇA" Stanterg. 2. Hapja e vendpunishteve të reja në horizontet X-XI Miniera "TREPÇA" Stanterg.</t>
  </si>
  <si>
    <t>Shtylla 3 Masa 22 Aktiviteti 4.</t>
  </si>
  <si>
    <t xml:space="preserve"> Masa 22 Aktiviteti 4.</t>
  </si>
  <si>
    <t>9. Sigurimi i furnizimit të qëndrueshëm me energji përmes investimeve në kapacitetet prodhuese, masave të efiçiencës dhe burimeve të ripërtërishme të energjisë.</t>
  </si>
  <si>
    <t>1. Masat e EE në 20 objekte publike të nivelit qendrore,të zbatuara (dhjetor).
2. Kompania për përgatitjen e dizajnit për 25 ndërtesa të reja, e përzgjedhur (dhjetor).
3. Projekti i asistencës teknike “ Themelimi i shoqatës së pronarëve te ndërtesave”, i përfunduar dhjetor).
4. Masat e EE në ndërtesa publike – niveli komunal (Prishtinë, Gjilan,F erizaj dhe Gjakovë), të zbatuara (dhjetor).</t>
  </si>
  <si>
    <r>
      <rPr>
        <b/>
        <sz val="11"/>
        <color indexed="8"/>
        <rFont val="Book Antiqua"/>
        <family val="1"/>
      </rPr>
      <t>1.</t>
    </r>
    <r>
      <rPr>
        <sz val="11"/>
        <color indexed="8"/>
        <rFont val="Book Antiqua"/>
        <family val="1"/>
      </rPr>
      <t xml:space="preserve">  3,422,660.18 € Banka Botërore
</t>
    </r>
    <r>
      <rPr>
        <b/>
        <sz val="11"/>
        <color indexed="8"/>
        <rFont val="Book Antiqua"/>
        <family val="1"/>
      </rPr>
      <t xml:space="preserve">2. </t>
    </r>
    <r>
      <rPr>
        <sz val="11"/>
        <color indexed="8"/>
        <rFont val="Book Antiqua"/>
        <family val="1"/>
      </rPr>
      <t xml:space="preserve">4,481,089.00
Banka Botërore
</t>
    </r>
    <r>
      <rPr>
        <b/>
        <sz val="11"/>
        <color indexed="8"/>
        <rFont val="Book Antiqua"/>
        <family val="1"/>
      </rPr>
      <t xml:space="preserve">3. </t>
    </r>
    <r>
      <rPr>
        <sz val="11"/>
        <color indexed="8"/>
        <rFont val="Book Antiqua"/>
        <family val="1"/>
      </rPr>
      <t xml:space="preserve">224,200.00  
Banka Botërore
4.  7,500,000 € 
KfW.
</t>
    </r>
  </si>
  <si>
    <t>Masa 27, aktiviteti 2.</t>
  </si>
  <si>
    <t>Strategjia e Energjisë e Republikës së Kosovës 2009-2018; Plani kombëtar i veprimit për EE 2010-2018.</t>
  </si>
  <si>
    <t>Treguesi 1.                                                                                                       Mbyllja financiare që përfshinë dy procese:                                                        1.1 Shpallja për EPC (Projektim, Inxhinierm dhe Ndërtim) (gusht);                                                                                                               1.2 Sigurimi i kredive për projektin (dhjetor ).                                       Treguesi 2.                                                                                                         Realizimi i dhjetë   studimeve që janë obligim i Qeverisë dhe të cilat janë të nevojshme për EPC:                                                                                             2.1. Studimi meteorologjik (mars);
2.2 Studimi i vlerësimit të rrezikut ngapërmbytjet  (mars);
2.3. Modifikimi i draftit aktual të studimit të vlerësimit të ndikimit mjedisor dhe social (ESIA) nga 2x300 MW në konfigurimin e ri prej 1x500 MW (mars);
2.4  Studimi sizmik ( dhjetor); 
2.5 Studimi mbi rreziqet e mjeteve shpërthyese (dhjetor); 
2.6 Studimi i hulumtimeve topografike  (dhjetor);  
2.7 Studimi i hulumtimeve gjeologjike, gjeoteknike dhe kontaminimeve (dhjetor); 
2.8 Studimi i hulumtimeve të pengesave nëntokësore (dhjetor);   
2.9 Studimi i analizës së ujit për furnizim të TEC (dhjetor),  dhe; 
2.10  Studime të tjera eventuale që do të rrjedhin pas nënshkrimit të kontratës për EPC ( dhjetor).</t>
  </si>
  <si>
    <t>Ministria e Financave, Ministria e Tregtisë dhe Industrisë, Ministria e Punës dhe Mirëqenies Sociale,Ministria e Mjedisit dhe Planifikimit Hapësinorë,Zyra e Rregullatorit te Energjisë, Komisioni I Pavarur për Miniera dhe Minerale.</t>
  </si>
  <si>
    <t>Masa 25, aktiviteti 3.</t>
  </si>
  <si>
    <t>Strategjia e Energjisë e Republikës së Kosovës 2009-2018;Programi i Reformave Ekonomike; Programi i Qeverisë së Republikës së Kosovës 2017-2021,agjenda për reforma Evropiane.</t>
  </si>
  <si>
    <t>1. Proceduart e tenderimit të përfunduara dhe asistenca teknike, në kuadër të IPA 2014 për procesin e dekomisionimit, e përzgjedhur (maj).
2. Raporti i cili  paraqet gjendjen ekzistuese për proces të dekomisionimit (legjislacionin aktual, të dhënat për objekte, vështirësitë që mund të priten etj) i përgatitur dhe dorëzuar në MZHE (dhjetor).                                                                                                                                                                                                                                                         3.Studimi për vlerësimin e ndikimit mjedisor dhe social, si dhe plani i çmontimit për dekomisionim, (në mbështetje të asistencës teknike të KE),  i përgatitur (dhjetor).</t>
  </si>
  <si>
    <t>200,000 € fonde të BE-së në kuadër të IPA 2014.</t>
  </si>
  <si>
    <t>Ministria e Mjedisit dhe Planifikimit Hapësinor, Ministria e Punës dhe Mirëqenies Sociale, Ministria e Financave, Ministria e Integrimeve Evropiane, Zyra e Rregullatorit të Energjisë, Korporata Energjetike e Kosovës, Operator Sistemi, Transmisioni dhe tregu.</t>
  </si>
  <si>
    <t>Masa 25, aktiviteti 1.</t>
  </si>
  <si>
    <t>1.Termat e referencës për realizimin e studimit të parafizibilitetit, të përgatitura nga asistenca teknike e angazhuar në kuadër të WBIF (maj).
2. Studimi i para-fizibilitetit për gazsjellësin Shqipëri-Kosovë, i përfunduar (dhjetor).</t>
  </si>
  <si>
    <t xml:space="preserve">Programi i Qeverisë së Republikës së Kosovës 2017-2021; Strategjia e energjisë e Republikës së Kosovës 2009-2018. </t>
  </si>
  <si>
    <r>
      <t xml:space="preserve">1. Projektligji për ratifikimin e Marrëveshjes për hua dhe projekt ndërmjet KfW, Frankfurt Am Main, Republikës së Kosovë dhe KOSTT, për përmirësimin e rrjetit të transmisionit, faza e gjashtë dhe e shtatë (VI-VII), i aprovuar në QRK (janar-qershor).
2. Projektligji për ratifikimin e Marrëveshjes për hua dhe projekt ndërmjet KfW, Frankfurt Am Main, Republikës së Kosovë dhe KOSTT, për përmirësimin e rrjetit të transmisionit, faza e gjashtë dhe shtatë (VI-VII) i miratuar ne Kuvend (janar-prill).
3. Deklarimi efektiv i marrëveshjeve të huasë. (prill-qershor).
</t>
    </r>
  </si>
  <si>
    <t>Investime në objekte tradicionale, ndëtimin e bujtinave, veshjeve tradicionale dhe shtigjeve -  Masa  302.5 .</t>
  </si>
  <si>
    <t>1. Raporti mbi potencialet dhe nevojat e sektorit të akomodimit i përfunduar (dhjetor).
2. Studimi dhe raporti për produktin turistik në rajonin e anamoravës i përfunduar (korrik).</t>
  </si>
  <si>
    <t>1. Së paku 4 takime të realizuara me MBPZHR dhe masa për zhvillimin e turizmit rural e përmirësuar (dhjetor).
2. Së paku 3 aktivitete të realizuara (shtator).</t>
  </si>
  <si>
    <t xml:space="preserve">Qeveria e Republikes së Kosovës. </t>
  </si>
  <si>
    <t>.</t>
  </si>
  <si>
    <t>MMPH
Komunat.</t>
  </si>
  <si>
    <t>MMPH
MRKS
MBPZHR
KOMUNAT.</t>
  </si>
  <si>
    <t>Hartimi i Ligjit të ri për ndërmarrjet publike.</t>
  </si>
  <si>
    <t>Masa 24, aktiviteti 1.</t>
  </si>
  <si>
    <t>Monitorimi i ndërmarrjeve publike.</t>
  </si>
  <si>
    <t>1. Raportet për performancën e ndërmarrjeve publike qendrore tremujore të përgatitura dhe të dorëzuara në MZHE (dhjetor). 
2. Raporti vjetor për vitin 2017 i përgatitur dhe dorëzuar në Qeveri (tetor).</t>
  </si>
  <si>
    <t>Qeveria; Ndërmarrjet publike.</t>
  </si>
  <si>
    <t>Masa 24, aktiviteti 5.</t>
  </si>
  <si>
    <t>Rritja e njohjeve për Republikën e Kosovës.</t>
  </si>
  <si>
    <t xml:space="preserve">1. Propozimi i shteteve që janë më afër njohjes dhe që duhet të jenë prioritet.  
2. Realizimi i vizitave të ministrit gjatë vitit 2018 në të gjitha rajonet në botë, me prioritet vendet mosnjohëse.
3. Numri i shteteve që kanë e kanë njohur RKS. </t>
  </si>
  <si>
    <t>MPJ, Kabineti (DMD).</t>
  </si>
  <si>
    <t>MPJ, Ministritë e linjës (DON).</t>
  </si>
  <si>
    <t>MPJ (DON).</t>
  </si>
  <si>
    <t>1. Pergatitija për aplikim për anëtarësim në KiE.                       
2. Trajnime me ministritë e linjës për CEB të realizuara.
3.Projektligjet për Komision të Venecias, të dërguara.</t>
  </si>
  <si>
    <t>1. Aderimi në 3 konventa ndërkombëtare i përfunduar.
2. Aplikimi për aderim në 4 konventa të tjera, i përfunduar.</t>
  </si>
  <si>
    <t>Anëtarësimi në Interpol.</t>
  </si>
  <si>
    <t xml:space="preserve">Plani kombëtar për zbatimin e MSA-së/ Kapitulli 24: Drejtësia,liria dhe siguria/ lufta kundër krimit të organizuar dhe bashkëpunimi  policor/masat legjislave. </t>
  </si>
  <si>
    <t>2. Promovimi i fqinjësisë së mirë dhe bashkëpunimi me të gjitha shtetet e rajonit.</t>
  </si>
  <si>
    <t>PKZMSA, Kapitulli 1, si dhe 1.2, si dhe (Kapitulli 22 i acquis-së).</t>
  </si>
  <si>
    <r>
      <t xml:space="preserve">Strategjia për vetëqeverisje lokale 2016-2026, Programi i qeverisë 2017-2021, si dhe </t>
    </r>
    <r>
      <rPr>
        <sz val="11"/>
        <rFont val="Book Antiqua"/>
        <family val="1"/>
      </rPr>
      <t xml:space="preserve">Frameëork agreement for implementation of the IPA II funds;      CBC Programme betëeen KS-MNE,IPA II, 2014-2020;                           CBC </t>
    </r>
    <r>
      <rPr>
        <sz val="11"/>
        <color indexed="8"/>
        <rFont val="Book Antiqua"/>
        <family val="1"/>
      </rPr>
      <t xml:space="preserve">Programme betëeen KS-AL,IPA II, 2014-2020;       CBC Programme betëeen KS-MK,IPA II, 2014-2020.      </t>
    </r>
  </si>
  <si>
    <t xml:space="preserve">1. Projekte të filluara nga programi Shqipëri-Kosovë (janar - dhjetor 2018).
2. Projekte të filluara nga programi Kosovë-Maqedoni (janar - dhjetor 2018).
3. Projekte të filluara nga programi Kosovë-Mali i Zi (janar - dhjetor 2018).
4. Shpallja e thirrjes së dytë për propozime nga fondet e IPA 2 për programet e bashkëpunimit ndërkufitar: Shqipëri-Kosovë, Kosovë-Maqedoni dhe Kosovë-Mali i Zi, e kryer (prill - qershor 2018).
</t>
  </si>
  <si>
    <t>MIE, KE, Komunat.</t>
  </si>
  <si>
    <t xml:space="preserve">Strategjia për vetëqeverisje lokale 2016-2026, Programi i Qeverisë 2017-2021, si dhe Frameëork agreement for implementation of the IPA II funds;      CBC Programme betëeen KS-MNE,IPA II, 2014-2020;                           CBC Programme betëeen KS-AL,IPA II, 2014-2020;       CBC Programme betëeen KS-MK,IPA II, 2014-2020.      </t>
  </si>
  <si>
    <t>3. Fuqizimi i marrëdhënieve bilaterale dhe multilaterale, si dhe pjesëmarrja dhe anëtarësimi në iniciativa rajonale dhe më gjerë.</t>
  </si>
  <si>
    <t>1. Mbajtja e takimeve të rregullta me përfaqësuesit/ pikat e kontaktit nga ministritë.                  
2. Raporti i monitorimit te takimeve.
3.Takimet e mbajtura të investimeve, mobilitetit dhe platformës digjitale.</t>
  </si>
  <si>
    <t>1. Strategjia kundër terrorizmit dhe plani i veprimit 2012-2017.
2. Strategjia kombëtare kundër krimit të organizuar dhe Plani i veprimit 2012-2017.</t>
  </si>
  <si>
    <t xml:space="preserve">1  Numri i raportimeve të rregullta të kërkuara nga OBD  (janar-dhjetor).
2. Numri i takimeve dhe konferencave të organizuara nga OBD  (janar-dhjetor).  </t>
  </si>
  <si>
    <t>Programi i Qeverisë 2017-2021, Shtylla III POLITIKA E JASHTME DHE INTEGRIMET EURO-ATLANTIKE
Plani strategjik i DK 2016-2018.</t>
  </si>
  <si>
    <t>1  Numri i shkëmbimeve të informatave me administratat tjera doganore (janar-dhjetor).
2. Takimet bilaterale me administratat doganore të BE-së dhe shteteve tjera (janar-dhjetor).</t>
  </si>
  <si>
    <t>Programi i Qeverisë 2017-2021, Shtylla III POLITIKA E JASHTME DHE INTEGRIMET EURO-ATLANTIKE
Plani strategjik i DK 2016-2018.</t>
  </si>
  <si>
    <t>Zhvillimi i bashkëpunimit dhe komunikimit në EGMONT  Group.</t>
  </si>
  <si>
    <t>1. Numri i informatave të shkëmbyera (janar-dhjetor).
2. Numri i takimeve në EGMONT Group (janar-dhjetor).</t>
  </si>
  <si>
    <t>ERA /  Shtylla 2
PKZMSA/ Kapitulli 24.</t>
  </si>
  <si>
    <t>1. Plani për pjesëmarrje në nisma rajonale, i finalizuar (janar-maj).
2. Zbatimi i planit (maj-dhjetor 2018).</t>
  </si>
  <si>
    <t>MZHR, MPJ, MIE.</t>
  </si>
  <si>
    <t>MSA, PKZMSA, kapitulli 22.</t>
  </si>
  <si>
    <t>4. Avancimi i diplomacisë ekonomike, kulturore dhe publike, si dhe fuqizimi i mëtutjeshëm i shërbimit të jashtëm të Republikës së Kosovës.</t>
  </si>
  <si>
    <t>Hartimi i strategjisë dhe planit të veprimit për diplomaci ekonomike.</t>
  </si>
  <si>
    <t>MPJ, Kabineti, Divizioni për informim publik (DDE).</t>
  </si>
  <si>
    <t>MPJ, ZKM, MEF, MDIS, KIESA (DDE).</t>
  </si>
  <si>
    <t>MPJ, Ambasadat, KIESA, OEK, ATK, MF, AVK, APK (DDE).</t>
  </si>
  <si>
    <t>MPJRKS,  MPJSI, MPJBG,MPJGR, MTI, KIESA, OEK,  Dogana, Agjencite: Privatizimit, Tatimore, Farmaceutike, Veterinarise, Biznese (DDE).</t>
  </si>
  <si>
    <t>Trajnim për diplomatët e ngarkuar me diplomaci ekonomike.</t>
  </si>
  <si>
    <t>MPJ, Akademia Diplomatike (DDE).</t>
  </si>
  <si>
    <t>1. Konferencë për të drejtat e fëmijëve e organizuar dhe e përfunduar.    
2.Konferenca “Inovacioni dhe diplomacia” e organizuar dhe e përfunduar.
3. Konferenca "Germia Hill" e organizuar dhe e përfunduar.
4. Konferenca e Ambasadorëve e organizuar dhe e përfunduar. 
5. Konferenca "Interfaith" e organizuar dhe e përfunduar.</t>
  </si>
  <si>
    <t xml:space="preserve">MPJ (DCP)          MPJ (DDE)       Akademia Diplomatike  Akademia Diplomatike    Akademia Diplomatike.      </t>
  </si>
  <si>
    <t>5. Përmbyllja e suksesshme e procesit të dialogut me Serbinë mbi bazën e përcaktimit të kornizës kohore dhe zhvillimit të konsensusit të brendshëm politik e qytetar.</t>
  </si>
  <si>
    <t>MPJ, Kabineti, të gjitha departamentet.</t>
  </si>
  <si>
    <t>1. Mbështetja për ekipin menaxhues për themelimin e Asociacionit (janar-dhjetor).
2. Ndihma profesionale gjatë hartimit të statutit të ASK-së (janar-dhjetor).</t>
  </si>
  <si>
    <t>MAPL ZKM     UN HABITAT.</t>
  </si>
  <si>
    <t>PKZMSA, 1.2, Ky kapitull lidhet me kapitullin 3.32. Kapitulli 31 i acquis-së: Politika e jashtme, e mbrojtjes dhe e sigurisë.</t>
  </si>
  <si>
    <t>6. Adresimi i obligimeve në procesin e liberalizimit të vizave dhe zbatimi i obligimeve të dala nga procesi i MSA-së.</t>
  </si>
  <si>
    <t xml:space="preserve">Programi i Qeverisë 2017 -2021. </t>
  </si>
  <si>
    <t xml:space="preserve">1) Takimet e rregullta të dialogut të nivelit të lartë për prioritetet kyçe të mbajtura (janar-dhjetor).
2) Katër (4) raporte tremujore mbi zbatimin e PKZMSA-së, të hartuara (janar-dhjetor).
3) Dy (2) raporte gjashtëmujore të ERAtë hartuara dhe të miratuara (gusht-dhjetor).
</t>
  </si>
  <si>
    <t>1.Plani gjithëpërfshirës i komunave për obligimet nga agjenda evropiane, i hartuar (prill).        
2.Planet individuale të komunave për zbatimin e obligimeve nga agjenda evropiane, të hartuara (maj).               
3.Raporti i komunave për përmbushjen e obligimeve nga agjenda evropiane, i hartuar (gusht).
4. % e masave të zbatuara nga komunat dhe MAPL (gusht).</t>
  </si>
  <si>
    <t>MAPL, MIE, Komunat, Donatorët.</t>
  </si>
  <si>
    <t>Organizimi i takimit të Këshillit të Stabilizim Associmit .</t>
  </si>
  <si>
    <t>1. Dokumenti final mbi qëndrimin shtetëror, i hartuar. 
2. Takimi i realizuar.
3. Dialogu politik i nivelit të lartë në mes të RKS dhe BE/EEAS, i realizuar.</t>
  </si>
  <si>
    <t>Bartëse kryesore e procesit është MPJ në bashkëpunim  me ZKM dhe MIE (DEBE).</t>
  </si>
  <si>
    <t>Kjo objektivë është e ndërlidhur me kapitullin 31 Titulli II I MSA-së.</t>
  </si>
  <si>
    <t>ZKM, MPJ, MIE dhe ministritë tjera sipas nevojës (DEBE).</t>
  </si>
  <si>
    <t>Kjo objektive është e ndërlidhur me kapitullin 31 Titulli II i MSA-së.</t>
  </si>
  <si>
    <t>7. Avancimi i proceseve për  përafrim me  NATO dhe mekanizmat Euro-atlantik.</t>
  </si>
  <si>
    <t xml:space="preserve">1. Zhvillimi i aktiviteteve për pjesëmarrje dhe kontribut në iniciativat rajonale ku  jemi anëtarë- (RCC -RACVIAC).
2. Zhvillimi i aktiviteteve për anëtarësim në iniciativat rajonale  A5, SEEDM, SEEBRIG etj.).                                    
</t>
  </si>
  <si>
    <t xml:space="preserve">1.Pjesëmarrja në takimin vjetor të organizuar në kuadër të Kartës së Adriatikut A5; (janar-dhjetor).
2.Pjesëmarrja në procesin planifikues dhe ekzekutues të Ushtrimit "Joint Reaction "(mars-tetor).
3.Pjesëmarrja në procesin planifikues dhe ekzekutues të ushtrimit  "Immediate Response" (mars -tetor).
4. Pjesëmarrja në procesin planifikues dhe ekzekutues të ushtrimit  "Combined Resolve" (mars- shtator). 
5. Pjesëmarrja në procesin planifikues dhe ekzekutues të ushtrimit  "Allied spirit VI , Gjermani- Hohenfels , (mars - shtator).        
6. Pjesëmarrja në procesin planifikues dhe ekzekutues të ushtrimit "KFOR24" Gjermani, (qershor- tetor).
7. Pjesëmarrja e togut të kadetëve në Kampin veror në Krivollak TBD, prill-qershor. 
8. Pjesëmarrja në procesin planifikues dhe ekzekutues të ushtrimit "EFES18-Turqi (janar - maj 2018).
9. Ndjekja e trajnimeve, kurseve në shkollat profesionale të NATO-s.   </t>
  </si>
  <si>
    <t>1. Analiza e Rishikimit strategjik të Sektorit të sigurisë (RSSS) (2014).                   2. Programi i Qeverisë (2017-2021).</t>
  </si>
  <si>
    <t>Intensifikimi i pjesëmarrjes në iniciativat, organizatat dhe mekanizmat tjerë rajonal dhe ndërkombtar të sigurisë dhe mbrojtjes (Avancimi i statusit në A5,  RACVIAC).</t>
  </si>
  <si>
    <t xml:space="preserve">Takim i nivelit të lartë me grupin multilateral këshillues RACVIAC. 
Pergatitija per anëtarësimin ne Kartën e Adriatikut-A5. </t>
  </si>
  <si>
    <t>MPJ, MFSK, NALT, kori diplomatik (DPNS).</t>
  </si>
  <si>
    <t>MPJ, OSBE, Kori diplomatik (DPNS).</t>
  </si>
  <si>
    <t>8. Transformimi i FSK-së në FAK në bashkëpunim të ngushtë me partnerët strategjik të Kosovës, duke siguruar kështu vazhdimin e përkrahjes së plotë në profesionalizimin e forcave tona të armatosura sipas standardeve të NATO-s.</t>
  </si>
  <si>
    <t xml:space="preserve">1. Riprocedimi për miratim të Projektiligjit për ndryshimin dhe plotësimin e ligjeve që kanë të bëjnë me forcat e armatosura (nëse nuk miratohet gjatë vitit 2017) (prill-qershor) . 
2. Koncept dokumenti dhe Projektligji për statusin e forcave të armatosura të huaja në territorin e Republikës së Kosovës (janar-mars).
3.Projektligji për ratifikimin e marrëveshjes së bashkëpunimit financiar ushtarak dhe protokollit të saj implementues në mes të  Qeverisë së Republikës së Turqisë dhe Qeverisë së Republikës së Kosovës (prill-qershor).
4.Projektligji për ratifikimin e protokollit për shkëmbim të personelit në mes të Qeverisë së Republikës së Turqisë dhe Qeverisë së Republikës së Kosovës.
5.Shqyrtimi dhe finalizimi i akteve nënligjore sipas kërkesave të departamenteve,  njësive dhe zyreve  në MFSK:
5.1. Rregullore për plotësimin dhe ndryshimin e Rregullores (MFSK) Nr. 05/2012 për pushimet në Forcën e sigurisë së Kosovës ( shkurt-prill);
.5.2.Rregullore për plotësimin dhe ndryshimin e Rregullores (MFSK)  Nr. 04/2011 për ndërprerjen dhe shkarkimin nga shërbimi për pjesëtarët e FSK-së ; (shkurt-prill);
5.3.Rregullore për plotësimin dhe ndryshimin e Rregullores (MFSK) Nr. 05/2016 për zhvillimin e karrierës për pjesëtaret e FSK-së (shkurt -maj);
5.4.Rregullore për plotësimin dhe ndryshimin e Rregullores Nr. 03/2015 për shqyrtimin dhe pastërtinë e figurës së punonjësve të MFSK/FSK-së 
(shkurt-maj);
5.5.Udhëzimi administrativ për plotësimin dhe ndryshimin e Udhëzimit administrativ   Nr.17/2009 për kurset e trajnimit bilateral për MFSK dhe FSK  (prill-korrik);
5.6.Rregullore për plotësimin dhe ndryshimin e Rregullores  Nr. 06/2011 për pagat e pjesëtarëve të FSK-së (prill-korrik);
5.7. Rregullore  për regjistrimin e automjeteve të FSK-së (prill-tetor);
5.8. Rregullore për plotësimin  dhe ndryshimin e Rregullores  Nr. 09/2009 për vlerësimet vjetore të pjesëtarëve të FSK-së;
5.9.  Rregullore për plotësimin dhe ndryshimin e Rregullores Nr. 02/2015 për shqyrtimin dhe zgjidhjen e ankesave në FSK  (shtator- dhjetor);
5.10. Rregullore për plotësimin dhe  ndryshimin e Rregullores  Nr. 10/2009 për kartelat e identifikimit të pjesëtarëve të FSK-së (shtator- dhjetor).
</t>
  </si>
  <si>
    <t>1. Kuvendi- Komisioni Parlamentar për legjislacion, ai për Siguri dhe FSK-në, 
2. Qeveria - Zyra Ligjore e Kryeminsitrit;
3.Presidenca e RKS-së, dhe;
4. Këshilli i Sigurisë së Kosovës.</t>
  </si>
  <si>
    <t xml:space="preserve">9. Thellimi i kontributit dhe angazhimit në sigurinë rajonale, në kuadër të koalicionit global kundër terrorizmit. </t>
  </si>
  <si>
    <t>1. Ndërmarrja e reformave në sistemin arsimor në të gjitha nivelet.</t>
  </si>
  <si>
    <r>
      <rPr>
        <b/>
        <sz val="11"/>
        <color indexed="8"/>
        <rFont val="Book Antiqua"/>
        <family val="1"/>
      </rPr>
      <t>1</t>
    </r>
    <r>
      <rPr>
        <sz val="11"/>
        <color indexed="8"/>
        <rFont val="Book Antiqua"/>
        <family val="1"/>
      </rPr>
      <t xml:space="preserve">.Udhëzuesi për zbatimin e kurrikulës së re për parashkollor, i hartuar (shkurt-qershor). 
</t>
    </r>
    <r>
      <rPr>
        <b/>
        <sz val="11"/>
        <color indexed="8"/>
        <rFont val="Book Antiqua"/>
        <family val="1"/>
      </rPr>
      <t>2.</t>
    </r>
    <r>
      <rPr>
        <sz val="11"/>
        <color indexed="8"/>
        <rFont val="Book Antiqua"/>
        <family val="1"/>
      </rPr>
      <t xml:space="preserve"> 7 (shtatë) trajnerë të trajnuar për kurrikulën e re (qershor-gusht). 
</t>
    </r>
    <r>
      <rPr>
        <b/>
        <sz val="11"/>
        <color indexed="8"/>
        <rFont val="Book Antiqua"/>
        <family val="1"/>
      </rPr>
      <t>3</t>
    </r>
    <r>
      <rPr>
        <sz val="11"/>
        <color indexed="8"/>
        <rFont val="Book Antiqua"/>
        <family val="1"/>
      </rPr>
      <t xml:space="preserve">.Rreth 80 edukatore të trajnuara për zbatimin e kurrikulës së re (korrik-gusht).
</t>
    </r>
    <r>
      <rPr>
        <b/>
        <sz val="11"/>
        <color indexed="8"/>
        <rFont val="Book Antiqua"/>
        <family val="1"/>
      </rPr>
      <t>4</t>
    </r>
    <r>
      <rPr>
        <sz val="11"/>
        <color indexed="8"/>
        <rFont val="Book Antiqua"/>
        <family val="1"/>
      </rPr>
      <t>.Kurrikula e re për parashkollor e pilotuar në 7 institucione parashkollore (shtator- dhjetor).
5. Koncept dokumenti për edukimin parashkollor/parafillor (fëmijërinë e hershme), i miratuar (shtator).</t>
    </r>
  </si>
  <si>
    <r>
      <rPr>
        <b/>
        <sz val="11"/>
        <color indexed="8"/>
        <rFont val="Book Antiqua"/>
        <family val="1"/>
      </rPr>
      <t>1</t>
    </r>
    <r>
      <rPr>
        <sz val="11"/>
        <color indexed="8"/>
        <rFont val="Book Antiqua"/>
        <family val="1"/>
      </rPr>
      <t xml:space="preserve">.Konkursi për tekste shkollore për klasat 1, 6, 10, i shpallur (janar-mars).
</t>
    </r>
    <r>
      <rPr>
        <b/>
        <sz val="11"/>
        <color indexed="8"/>
        <rFont val="Book Antiqua"/>
        <family val="1"/>
      </rPr>
      <t>2</t>
    </r>
    <r>
      <rPr>
        <sz val="11"/>
        <color indexed="8"/>
        <rFont val="Book Antiqua"/>
        <family val="1"/>
      </rPr>
      <t xml:space="preserve">.Tekstet e përzgjedhura nga ana e recenzentëve (prill - gusht).
</t>
    </r>
    <r>
      <rPr>
        <b/>
        <sz val="11"/>
        <color indexed="8"/>
        <rFont val="Book Antiqua"/>
        <family val="1"/>
      </rPr>
      <t>3</t>
    </r>
    <r>
      <rPr>
        <sz val="11"/>
        <color indexed="8"/>
        <rFont val="Book Antiqua"/>
        <family val="1"/>
      </rPr>
      <t xml:space="preserve">.Zbatohen tekstet e reja konform programeve të reja lëndore (shtator 2018). </t>
    </r>
  </si>
  <si>
    <t>2. Rritja e pjesëmarrjes dhe gjithëpërfshirjes në arsimin parauniversitar si dhe përmirësimi i cilësisë së mësimdhënies në arsimin fillor dhe të mesëm.</t>
  </si>
  <si>
    <r>
      <rPr>
        <b/>
        <sz val="11"/>
        <color indexed="8"/>
        <rFont val="Book Antiqua"/>
        <family val="1"/>
      </rPr>
      <t xml:space="preserve">1. </t>
    </r>
    <r>
      <rPr>
        <sz val="11"/>
        <color indexed="8"/>
        <rFont val="Book Antiqua"/>
        <family val="1"/>
      </rPr>
      <t xml:space="preserve">Shkollat dhe DKA-të e monitoruara dhe mentoruara në 10 komuna lidhur me funksionimin e sistemit të paralajmërimit të hershëm të braktisjes (modul në kuadër të SMIA-s) (janar-dhjetor). 
</t>
    </r>
    <r>
      <rPr>
        <b/>
        <sz val="11"/>
        <color indexed="8"/>
        <rFont val="Book Antiqua"/>
        <family val="1"/>
      </rPr>
      <t>2</t>
    </r>
    <r>
      <rPr>
        <sz val="11"/>
        <color indexed="8"/>
        <rFont val="Book Antiqua"/>
        <family val="1"/>
      </rPr>
      <t>. Udhëzimi administrativ për themelimin e ekipeve për parandalim dhe reagim ndaj braktisjes dhe mosregjistrimit i rishikuar dhe i miratuar (janar).  
3. "Java kundër braktisjes" e realizuar (tetor-nëntor).
4. UA për fëmijët me potencial të jashtëzakonshëm dhe me talente të veçanta i hartuar dhe i miratuar (prill-qershor); 
5. Nr.i rasteve të raportuara të dhunës në SMIA. 
6. Nr.i projekteve të realizuara në shkolla. 
7. Nr.i DKA-ve dhe shkollave përfituese të projekteve.</t>
    </r>
  </si>
  <si>
    <r>
      <rPr>
        <b/>
        <sz val="11"/>
        <color indexed="8"/>
        <rFont val="Book Antiqua"/>
        <family val="1"/>
      </rPr>
      <t>1</t>
    </r>
    <r>
      <rPr>
        <sz val="11"/>
        <color indexed="8"/>
        <rFont val="Book Antiqua"/>
        <family val="1"/>
      </rPr>
      <t xml:space="preserve">.Rreth 500 nxënës përfitues të bursave.
</t>
    </r>
    <r>
      <rPr>
        <b/>
        <sz val="11"/>
        <color indexed="8"/>
        <rFont val="Book Antiqua"/>
        <family val="1"/>
      </rPr>
      <t>2</t>
    </r>
    <r>
      <rPr>
        <sz val="11"/>
        <color indexed="8"/>
        <rFont val="Book Antiqua"/>
        <family val="1"/>
      </rPr>
      <t xml:space="preserve">.Rreth 40 studentë përfitues të bursave. </t>
    </r>
  </si>
  <si>
    <t>KFOS, REF, VO RAE.</t>
  </si>
  <si>
    <t>Objektivi 3.27 në PKZMSA; Masa 20 në PRE.</t>
  </si>
  <si>
    <t>Masa 1 në SKZH.</t>
  </si>
  <si>
    <r>
      <rPr>
        <b/>
        <sz val="11"/>
        <color indexed="8"/>
        <rFont val="Book Antiqua"/>
        <family val="1"/>
      </rPr>
      <t>1</t>
    </r>
    <r>
      <rPr>
        <sz val="11"/>
        <color indexed="8"/>
        <rFont val="Book Antiqua"/>
        <family val="1"/>
      </rPr>
      <t xml:space="preserve">. 54 asistentë për fëmijët me nevoja të veçanta të certifikuar (qershor).                                         </t>
    </r>
    <r>
      <rPr>
        <b/>
        <sz val="11"/>
        <color indexed="8"/>
        <rFont val="Book Antiqua"/>
        <family val="1"/>
      </rPr>
      <t>2</t>
    </r>
    <r>
      <rPr>
        <sz val="11"/>
        <color indexed="8"/>
        <rFont val="Book Antiqua"/>
        <family val="1"/>
      </rPr>
      <t xml:space="preserve">. 50 asistentë për fëmijët me nevoja të veçanta të rinj të pranuar (shtator).  </t>
    </r>
  </si>
  <si>
    <t xml:space="preserve">Është politikë e re. </t>
  </si>
  <si>
    <r>
      <rPr>
        <b/>
        <sz val="11"/>
        <color indexed="8"/>
        <rFont val="Book Antiqua"/>
        <family val="1"/>
      </rPr>
      <t>1</t>
    </r>
    <r>
      <rPr>
        <sz val="11"/>
        <color indexed="8"/>
        <rFont val="Book Antiqua"/>
        <family val="1"/>
      </rPr>
      <t>.Barazia gjinore pjesë e integruar në programet e reja lëndore për klasat 3, 8, 12 dhe e dokumentacionit shkollor (janar-qershor).</t>
    </r>
    <r>
      <rPr>
        <b/>
        <sz val="11"/>
        <color indexed="8"/>
        <rFont val="Book Antiqua"/>
        <family val="1"/>
      </rPr>
      <t xml:space="preserve">
2</t>
    </r>
    <r>
      <rPr>
        <sz val="11"/>
        <color indexed="8"/>
        <rFont val="Book Antiqua"/>
        <family val="1"/>
      </rPr>
      <t xml:space="preserve">.Aktivitete të realizuara në shkolla për parandalim të trafikimit dhe dhunës në familje (janar-maj dhe tetor-dhjetor). 
</t>
    </r>
    <r>
      <rPr>
        <b/>
        <sz val="11"/>
        <color indexed="8"/>
        <rFont val="Book Antiqua"/>
        <family val="1"/>
      </rPr>
      <t>3</t>
    </r>
    <r>
      <rPr>
        <sz val="11"/>
        <color indexed="8"/>
        <rFont val="Book Antiqua"/>
        <family val="1"/>
      </rPr>
      <t xml:space="preserve">."Dita ndërkombëtare e vajzave", e realizuar (tetor).
</t>
    </r>
    <r>
      <rPr>
        <b/>
        <sz val="11"/>
        <color indexed="8"/>
        <rFont val="Book Antiqua"/>
        <family val="1"/>
      </rPr>
      <t>4</t>
    </r>
    <r>
      <rPr>
        <sz val="11"/>
        <color indexed="8"/>
        <rFont val="Book Antiqua"/>
        <family val="1"/>
      </rPr>
      <t xml:space="preserve">.sesione informuese për Rezolutën 1235 të realizuara (janar-maj, tetor-dhjetor).
</t>
    </r>
    <r>
      <rPr>
        <b/>
        <sz val="11"/>
        <color indexed="8"/>
        <rFont val="Book Antiqua"/>
        <family val="1"/>
      </rPr>
      <t>5.</t>
    </r>
    <r>
      <rPr>
        <sz val="11"/>
        <color indexed="8"/>
        <rFont val="Book Antiqua"/>
        <family val="1"/>
      </rPr>
      <t xml:space="preserve">Trajnimi për barazi në gjini (LGBTI) - 2 module (rreth 80 pjesëmarrës në trajnim) i realizuar.  </t>
    </r>
  </si>
  <si>
    <t>Plani strategjik i arsimit në Kosovë 2017-2021, Plani i veprimit të Rezolutës 1325, Strategjia kombëtare dhe plani i veprimit kundër trafikimit me njerëz 2015-2019, Programi i Kosovës për barazi gjinore, Strategjia shtetërore kundër krimit të organizuar dhe Plani i veprimit 2018-2022, Strategjia për shumë në familje dhe Plani i veprimit 2016-2020.</t>
  </si>
  <si>
    <r>
      <rPr>
        <b/>
        <sz val="11"/>
        <color indexed="8"/>
        <rFont val="Book Antiqua"/>
        <family val="1"/>
      </rPr>
      <t>1</t>
    </r>
    <r>
      <rPr>
        <sz val="11"/>
        <color indexed="8"/>
        <rFont val="Book Antiqua"/>
        <family val="1"/>
      </rPr>
      <t xml:space="preserve">.Grupet e ekspertëve (48 ekspertë për maturë dhe 36 për kl.9) të caktuar (janar-prill). 
</t>
    </r>
    <r>
      <rPr>
        <b/>
        <sz val="11"/>
        <color indexed="8"/>
        <rFont val="Book Antiqua"/>
        <family val="1"/>
      </rPr>
      <t>2</t>
    </r>
    <r>
      <rPr>
        <sz val="11"/>
        <color indexed="8"/>
        <rFont val="Book Antiqua"/>
        <family val="1"/>
      </rPr>
      <t xml:space="preserve">.Pyetjet testit të hartuara (janar-prill). 
</t>
    </r>
    <r>
      <rPr>
        <b/>
        <sz val="11"/>
        <color indexed="8"/>
        <rFont val="Book Antiqua"/>
        <family val="1"/>
      </rPr>
      <t>3</t>
    </r>
    <r>
      <rPr>
        <sz val="11"/>
        <color indexed="8"/>
        <rFont val="Book Antiqua"/>
        <family val="1"/>
      </rPr>
      <t xml:space="preserve">.Testi i dizajnuar dhe i shtypur (maj-qershor); 
</t>
    </r>
    <r>
      <rPr>
        <b/>
        <sz val="11"/>
        <color indexed="8"/>
        <rFont val="Book Antiqua"/>
        <family val="1"/>
      </rPr>
      <t>4</t>
    </r>
    <r>
      <rPr>
        <sz val="11"/>
        <color indexed="8"/>
        <rFont val="Book Antiqua"/>
        <family val="1"/>
      </rPr>
      <t xml:space="preserve">.Testi i realizuar dhe rezultatet e publikuara (afati i parë: qershor, afati i dytë: shtator). 
</t>
    </r>
    <r>
      <rPr>
        <b/>
        <sz val="11"/>
        <color indexed="8"/>
        <rFont val="Book Antiqua"/>
        <family val="1"/>
      </rPr>
      <t>5</t>
    </r>
    <r>
      <rPr>
        <sz val="11"/>
        <color indexed="8"/>
        <rFont val="Book Antiqua"/>
        <family val="1"/>
      </rPr>
      <t xml:space="preserve">.Pyetjet e testit të hartuara, testi i dizajnuar dhe i shtypur (korrik-gusht).    </t>
    </r>
  </si>
  <si>
    <t>DKA, Shkollat.</t>
  </si>
  <si>
    <t>Organizimi i testit final PISA 2018 (vlerësimi ndërkombëtar i nxënësve të moshës 15 vjeçare).</t>
  </si>
  <si>
    <r>
      <rPr>
        <b/>
        <sz val="11"/>
        <color indexed="8"/>
        <rFont val="Book Antiqua"/>
        <family val="1"/>
      </rPr>
      <t>1</t>
    </r>
    <r>
      <rPr>
        <sz val="11"/>
        <color indexed="8"/>
        <rFont val="Book Antiqua"/>
        <family val="1"/>
      </rPr>
      <t xml:space="preserve">.Shënimet e grumbulluara,  testi i realizuar (janar-mars). 
</t>
    </r>
    <r>
      <rPr>
        <b/>
        <sz val="11"/>
        <color indexed="8"/>
        <rFont val="Book Antiqua"/>
        <family val="1"/>
      </rPr>
      <t>2</t>
    </r>
    <r>
      <rPr>
        <sz val="11"/>
        <color indexed="8"/>
        <rFont val="Book Antiqua"/>
        <family val="1"/>
      </rPr>
      <t xml:space="preserve">.Testi PISA i administruar (prill).                                </t>
    </r>
    <r>
      <rPr>
        <b/>
        <sz val="11"/>
        <color indexed="8"/>
        <rFont val="Book Antiqua"/>
        <family val="1"/>
      </rPr>
      <t>3</t>
    </r>
    <r>
      <rPr>
        <sz val="11"/>
        <color indexed="8"/>
        <rFont val="Book Antiqua"/>
        <family val="1"/>
      </rPr>
      <t xml:space="preserve">.Shënimet e përpunuara dhe testi i koduar (maj-gusht). 
</t>
    </r>
    <r>
      <rPr>
        <b/>
        <sz val="11"/>
        <color indexed="8"/>
        <rFont val="Book Antiqua"/>
        <family val="1"/>
      </rPr>
      <t>4</t>
    </r>
    <r>
      <rPr>
        <sz val="11"/>
        <color indexed="8"/>
        <rFont val="Book Antiqua"/>
        <family val="1"/>
      </rPr>
      <t>.Pyetesorët e nxënësve dhe shkollës të analizuar (shtator-nëntor).</t>
    </r>
  </si>
  <si>
    <t>75,000.00 Euro  dhe 155,000.00 Euro (Huamarrja ).</t>
  </si>
  <si>
    <r>
      <rPr>
        <b/>
        <sz val="11"/>
        <color indexed="8"/>
        <rFont val="Book Antiqua"/>
        <family val="1"/>
      </rPr>
      <t>1</t>
    </r>
    <r>
      <rPr>
        <sz val="11"/>
        <color indexed="8"/>
        <rFont val="Book Antiqua"/>
        <family val="1"/>
      </rPr>
      <t xml:space="preserve">.Raportet e vlerësimit, të përgatitura (në vazhdimësi).
</t>
    </r>
    <r>
      <rPr>
        <b/>
        <sz val="11"/>
        <color indexed="8"/>
        <rFont val="Book Antiqua"/>
        <family val="1"/>
      </rPr>
      <t>2</t>
    </r>
    <r>
      <rPr>
        <sz val="11"/>
        <color indexed="8"/>
        <rFont val="Book Antiqua"/>
        <family val="1"/>
      </rPr>
      <t xml:space="preserve">.Punëtoria profesionale e përbashkët me Inspektoratin e Arsimit të  Shqipërisë, e realizuar.
</t>
    </r>
    <r>
      <rPr>
        <b/>
        <sz val="11"/>
        <color indexed="8"/>
        <rFont val="Book Antiqua"/>
        <family val="1"/>
      </rPr>
      <t>3</t>
    </r>
    <r>
      <rPr>
        <sz val="11"/>
        <color indexed="8"/>
        <rFont val="Book Antiqua"/>
        <family val="1"/>
      </rPr>
      <t xml:space="preserve">.Vizita studimore në Slloveni, e realizuar (përfitimi i përvojave të reja për modelin slloven të vlerësimit të shkollës dhe të mësimdhënësve).   </t>
    </r>
  </si>
  <si>
    <t>Masa 4 në SKZH.</t>
  </si>
  <si>
    <r>
      <rPr>
        <b/>
        <sz val="11"/>
        <color indexed="8"/>
        <rFont val="Book Antiqua"/>
        <family val="1"/>
      </rPr>
      <t>1</t>
    </r>
    <r>
      <rPr>
        <sz val="11"/>
        <color indexed="8"/>
        <rFont val="Book Antiqua"/>
        <family val="1"/>
      </rPr>
      <t xml:space="preserve">.Rreth 5000 mësimdhënës të pajisur me licenca të karrierës. 
</t>
    </r>
    <r>
      <rPr>
        <b/>
        <sz val="11"/>
        <color indexed="8"/>
        <rFont val="Book Antiqua"/>
        <family val="1"/>
      </rPr>
      <t>2</t>
    </r>
    <r>
      <rPr>
        <sz val="11"/>
        <color indexed="8"/>
        <rFont val="Book Antiqua"/>
        <family val="1"/>
      </rPr>
      <t xml:space="preserve">.Rilicencimi dhe avancimi i  5% të mësimdhënësve të rilicencuar dhe avancuar sipas gradave.  </t>
    </r>
  </si>
  <si>
    <r>
      <rPr>
        <b/>
        <sz val="11"/>
        <color indexed="8"/>
        <rFont val="Book Antiqua"/>
        <family val="1"/>
      </rPr>
      <t xml:space="preserve">1. </t>
    </r>
    <r>
      <rPr>
        <sz val="11"/>
        <color indexed="8"/>
        <rFont val="Book Antiqua"/>
        <family val="1"/>
      </rPr>
      <t xml:space="preserve">Udhëzimi administrativ Nr. 15/ 2013 për financimin e zhvilllimit profesional të mësimdhënësve, i rishikuar dhe i aprovuar. 
</t>
    </r>
    <r>
      <rPr>
        <b/>
        <sz val="11"/>
        <color indexed="8"/>
        <rFont val="Book Antiqua"/>
        <family val="1"/>
      </rPr>
      <t>2.</t>
    </r>
    <r>
      <rPr>
        <sz val="11"/>
        <color indexed="8"/>
        <rFont val="Book Antiqua"/>
        <family val="1"/>
      </rPr>
      <t xml:space="preserve">Rreth 9000 mësimdhënës të trajnuar për zbatimin e KKK-së; 
</t>
    </r>
    <r>
      <rPr>
        <b/>
        <sz val="11"/>
        <color indexed="8"/>
        <rFont val="Book Antiqua"/>
        <family val="1"/>
      </rPr>
      <t>3.</t>
    </r>
    <r>
      <rPr>
        <sz val="11"/>
        <color indexed="8"/>
        <rFont val="Book Antiqua"/>
        <family val="1"/>
      </rPr>
      <t xml:space="preserve"> 10 (dhjetë) grupe të trajnuar për zbatimin e KK-së (rreth 300 koordinatorë dhe drejtorë shkollash).</t>
    </r>
  </si>
  <si>
    <t>Masa 2, Aktiviteti 2.4.</t>
  </si>
  <si>
    <r>
      <rPr>
        <b/>
        <sz val="11"/>
        <color indexed="8"/>
        <rFont val="Book Antiqua"/>
        <family val="1"/>
      </rPr>
      <t>1</t>
    </r>
    <r>
      <rPr>
        <sz val="11"/>
        <color indexed="8"/>
        <rFont val="Book Antiqua"/>
        <family val="1"/>
      </rPr>
      <t xml:space="preserve">.Programet e trajnimit për udhëzuesit praktik për zbatimin e kurrikulës të hartuar dhe të akredituar; (janar-qershor).
</t>
    </r>
    <r>
      <rPr>
        <b/>
        <sz val="11"/>
        <color indexed="8"/>
        <rFont val="Book Antiqua"/>
        <family val="1"/>
      </rPr>
      <t>2</t>
    </r>
    <r>
      <rPr>
        <sz val="11"/>
        <color indexed="8"/>
        <rFont val="Book Antiqua"/>
        <family val="1"/>
      </rPr>
      <t xml:space="preserve">. 20 (njëzetë) programe të trajnimit për mësimdhënës të akredituara. </t>
    </r>
  </si>
  <si>
    <r>
      <rPr>
        <b/>
        <sz val="11"/>
        <color indexed="8"/>
        <rFont val="Book Antiqua"/>
        <family val="1"/>
      </rPr>
      <t>1</t>
    </r>
    <r>
      <rPr>
        <sz val="11"/>
        <color indexed="8"/>
        <rFont val="Book Antiqua"/>
        <family val="1"/>
      </rPr>
      <t xml:space="preserve">.25  Standarde të profesionit të hartuara (janar-gusht). 
</t>
    </r>
    <r>
      <rPr>
        <b/>
        <sz val="11"/>
        <color indexed="8"/>
        <rFont val="Book Antiqua"/>
        <family val="1"/>
      </rPr>
      <t>2</t>
    </r>
    <r>
      <rPr>
        <sz val="11"/>
        <color indexed="8"/>
        <rFont val="Book Antiqua"/>
        <family val="1"/>
      </rPr>
      <t xml:space="preserve">.Kurrikulat për 20 profile me pjesëmarrje të mësimdhënësve dhe bizneseve të rishikuara (janar-gusht). 
</t>
    </r>
    <r>
      <rPr>
        <b/>
        <sz val="11"/>
        <color indexed="8"/>
        <rFont val="Book Antiqua"/>
        <family val="1"/>
      </rPr>
      <t>3</t>
    </r>
    <r>
      <rPr>
        <sz val="11"/>
        <color indexed="8"/>
        <rFont val="Book Antiqua"/>
        <family val="1"/>
      </rPr>
      <t xml:space="preserve">.Materialet mësimore në koordinim me kërkesat e kurrikules së re, të hartuara (korrik-dhjetor).
</t>
    </r>
    <r>
      <rPr>
        <b/>
        <sz val="11"/>
        <color indexed="8"/>
        <rFont val="Book Antiqua"/>
        <family val="1"/>
      </rPr>
      <t>4</t>
    </r>
    <r>
      <rPr>
        <sz val="11"/>
        <color indexed="8"/>
        <rFont val="Book Antiqua"/>
        <family val="1"/>
      </rPr>
      <t xml:space="preserve">.Formula e financimit të AAP-së e rishikuar.
</t>
    </r>
    <r>
      <rPr>
        <b/>
        <sz val="11"/>
        <color indexed="8"/>
        <rFont val="Book Antiqua"/>
        <family val="1"/>
      </rPr>
      <t>5</t>
    </r>
    <r>
      <rPr>
        <sz val="11"/>
        <color indexed="8"/>
        <rFont val="Book Antiqua"/>
        <family val="1"/>
      </rPr>
      <t xml:space="preserve">.Koncept dokumenti për arsimin dhe aftësimin profesional, i miratuar (janar-mars).  </t>
    </r>
  </si>
  <si>
    <r>
      <rPr>
        <b/>
        <sz val="11"/>
        <color indexed="8"/>
        <rFont val="Book Antiqua"/>
        <family val="1"/>
      </rPr>
      <t>1</t>
    </r>
    <r>
      <rPr>
        <sz val="11"/>
        <color indexed="8"/>
        <rFont val="Book Antiqua"/>
        <family val="1"/>
      </rPr>
      <t xml:space="preserve">. 5 (pesë) Marrëveshje me biznese dhe shoqata të bizneseve për punën praktike, të nënshkruara.
</t>
    </r>
    <r>
      <rPr>
        <b/>
        <sz val="11"/>
        <color indexed="8"/>
        <rFont val="Book Antiqua"/>
        <family val="1"/>
      </rPr>
      <t>2.</t>
    </r>
    <r>
      <rPr>
        <sz val="11"/>
        <color indexed="8"/>
        <rFont val="Book Antiqua"/>
        <family val="1"/>
      </rPr>
      <t xml:space="preserve"> Në 5 shkolla punëtoritë pajisen me mjete adekuate për ushtrimin e punës praktike. 
</t>
    </r>
    <r>
      <rPr>
        <b/>
        <sz val="11"/>
        <color indexed="8"/>
        <rFont val="Book Antiqua"/>
        <family val="1"/>
      </rPr>
      <t>3</t>
    </r>
    <r>
      <rPr>
        <sz val="11"/>
        <color indexed="8"/>
        <rFont val="Book Antiqua"/>
        <family val="1"/>
      </rPr>
      <t xml:space="preserve">.Rreth 70 mësimdhënës të trajnuar për implementimin e kurrikulës së integruar. 
</t>
    </r>
    <r>
      <rPr>
        <b/>
        <sz val="11"/>
        <color indexed="8"/>
        <rFont val="Book Antiqua"/>
        <family val="1"/>
      </rPr>
      <t>4</t>
    </r>
    <r>
      <rPr>
        <sz val="11"/>
        <color indexed="8"/>
        <rFont val="Book Antiqua"/>
        <family val="1"/>
      </rPr>
      <t>.Udhëzimi administrativ për kushtet dhe kriteret që drejton themelimin e formave duale të arsimit dhe aftësimit profesional, në të cilën aftësimi paraprak dhe përvoja realizohen në ndërmarrje, i miratuar (prill-qershor).</t>
    </r>
  </si>
  <si>
    <t>OEK, Bizneset.</t>
  </si>
  <si>
    <t>Masa 3 në SKZH, Aktiviteti 3.3.</t>
  </si>
  <si>
    <r>
      <rPr>
        <b/>
        <sz val="11"/>
        <color indexed="8"/>
        <rFont val="Book Antiqua"/>
        <family val="1"/>
      </rPr>
      <t>1</t>
    </r>
    <r>
      <rPr>
        <sz val="11"/>
        <color indexed="8"/>
        <rFont val="Book Antiqua"/>
        <family val="1"/>
      </rPr>
      <t xml:space="preserve">. Hapësira Micro Space (kënde për ndërmarrësi dhe karrierë) e pilotuar në 2 shkolla (qershor). 
</t>
    </r>
    <r>
      <rPr>
        <b/>
        <sz val="11"/>
        <color indexed="8"/>
        <rFont val="Book Antiqua"/>
        <family val="1"/>
      </rPr>
      <t>2</t>
    </r>
    <r>
      <rPr>
        <sz val="11"/>
        <color indexed="8"/>
        <rFont val="Book Antiqua"/>
        <family val="1"/>
      </rPr>
      <t xml:space="preserve">. Hapësira Micro Space (kënde për ndërmarrësi dhe karrierë) e pilotuar në 6 shkolla (korrik -dhjetor).
</t>
    </r>
    <r>
      <rPr>
        <b/>
        <sz val="11"/>
        <color indexed="8"/>
        <rFont val="Book Antiqua"/>
        <family val="1"/>
      </rPr>
      <t>3</t>
    </r>
    <r>
      <rPr>
        <sz val="11"/>
        <color indexed="8"/>
        <rFont val="Book Antiqua"/>
        <family val="1"/>
      </rPr>
      <t xml:space="preserve">. Niveli i 5-të i kualifikimit për këshilltar të karrierës (program 1 vjeçar në Qendrën e Kompetencës në Prizren dhe në Qendrën e Kompetencës në Prishtinë), i realizuar (janar-dhjetor).
</t>
    </r>
    <r>
      <rPr>
        <b/>
        <sz val="11"/>
        <color indexed="8"/>
        <rFont val="Book Antiqua"/>
        <family val="1"/>
      </rPr>
      <t>4</t>
    </r>
    <r>
      <rPr>
        <sz val="11"/>
        <color indexed="8"/>
        <rFont val="Book Antiqua"/>
        <family val="1"/>
      </rPr>
      <t xml:space="preserve">.Webfaqja për këshillim dhe orientim në karrierë (portali bosulla.com) e lansuar dhe e ndërlidhur me LMSE (sistemin i informatave për tregun e punës). 
</t>
    </r>
    <r>
      <rPr>
        <b/>
        <sz val="11"/>
        <color indexed="8"/>
        <rFont val="Book Antiqua"/>
        <family val="1"/>
      </rPr>
      <t>5</t>
    </r>
    <r>
      <rPr>
        <sz val="11"/>
        <color indexed="8"/>
        <rFont val="Book Antiqua"/>
        <family val="1"/>
      </rPr>
      <t xml:space="preserve">. Mësimdhënësit (sa mësimdhënës?) e trajnuar për fushën "Jeta dhe puna" dhe për përdorimin e portalit busulla.com dhe basic check (pyetësor për orientim të nxënësve të kl.9 dhe kl.12),  portali është i hapur (mars-dhjetor).    </t>
    </r>
  </si>
  <si>
    <t>SKZH, shtylla e parë, masa tretë, aktiviteti 3.3.</t>
  </si>
  <si>
    <r>
      <rPr>
        <b/>
        <sz val="11"/>
        <color indexed="8"/>
        <rFont val="Book Antiqua"/>
        <family val="1"/>
      </rPr>
      <t>1</t>
    </r>
    <r>
      <rPr>
        <sz val="11"/>
        <color indexed="8"/>
        <rFont val="Book Antiqua"/>
        <family val="1"/>
      </rPr>
      <t xml:space="preserve">. Njësia për menaxhimin e projektit të rankimit, e themeluar (janar-mars). 
</t>
    </r>
    <r>
      <rPr>
        <b/>
        <sz val="11"/>
        <color indexed="8"/>
        <rFont val="Book Antiqua"/>
        <family val="1"/>
      </rPr>
      <t>2</t>
    </r>
    <r>
      <rPr>
        <sz val="11"/>
        <color indexed="8"/>
        <rFont val="Book Antiqua"/>
        <family val="1"/>
      </rPr>
      <t xml:space="preserve">. Termat e referencës për ekipin hulumtues të hartuara dhe ekspertët e angazhuar (mars).
</t>
    </r>
    <r>
      <rPr>
        <b/>
        <sz val="11"/>
        <color indexed="8"/>
        <rFont val="Book Antiqua"/>
        <family val="1"/>
      </rPr>
      <t>3</t>
    </r>
    <r>
      <rPr>
        <sz val="11"/>
        <color indexed="8"/>
        <rFont val="Book Antiqua"/>
        <family val="1"/>
      </rPr>
      <t>. Përcaktimi i indikatorëve të vlerësimit (prill-tetor).</t>
    </r>
    <r>
      <rPr>
        <b/>
        <sz val="11"/>
        <color indexed="8"/>
        <rFont val="Book Antiqua"/>
        <family val="1"/>
      </rPr>
      <t>4</t>
    </r>
    <r>
      <rPr>
        <sz val="11"/>
        <color indexed="8"/>
        <rFont val="Book Antiqua"/>
        <family val="1"/>
      </rPr>
      <t>.Udhëzimi administrativ për sistemin e rankimi,t i hartuar (shtator-nëntor).</t>
    </r>
  </si>
  <si>
    <r>
      <rPr>
        <b/>
        <sz val="11"/>
        <color indexed="8"/>
        <rFont val="Book Antiqua"/>
        <family val="1"/>
      </rPr>
      <t>1</t>
    </r>
    <r>
      <rPr>
        <sz val="11"/>
        <color indexed="8"/>
        <rFont val="Book Antiqua"/>
        <family val="1"/>
      </rPr>
      <t xml:space="preserve">. Në kuadër të programit  CEEPUS 40 mobilitete të ndara (aplikimi është i hapur gjatë tërë vitit).
</t>
    </r>
    <r>
      <rPr>
        <b/>
        <sz val="11"/>
        <color indexed="8"/>
        <rFont val="Book Antiqua"/>
        <family val="1"/>
      </rPr>
      <t>2</t>
    </r>
    <r>
      <rPr>
        <sz val="11"/>
        <color indexed="8"/>
        <rFont val="Book Antiqua"/>
        <family val="1"/>
      </rPr>
      <t xml:space="preserve">. Në kuadër të bursave të Hungarisë, 25 bursa për nivelin bachelor, 20 bursa për nivelin master dhe 5 bursa për  doktoratë, të ndara (janar-korrik). 
</t>
    </r>
    <r>
      <rPr>
        <b/>
        <sz val="11"/>
        <color indexed="8"/>
        <rFont val="Book Antiqua"/>
        <family val="1"/>
      </rPr>
      <t>3</t>
    </r>
    <r>
      <rPr>
        <sz val="11"/>
        <color indexed="8"/>
        <rFont val="Book Antiqua"/>
        <family val="1"/>
      </rPr>
      <t xml:space="preserve">. 2 bursa të Japonisë të ndara (maj-korrik).                             </t>
    </r>
    <r>
      <rPr>
        <b/>
        <sz val="11"/>
        <color indexed="8"/>
        <rFont val="Book Antiqua"/>
        <family val="1"/>
      </rPr>
      <t>4</t>
    </r>
    <r>
      <rPr>
        <sz val="11"/>
        <color indexed="8"/>
        <rFont val="Book Antiqua"/>
        <family val="1"/>
      </rPr>
      <t xml:space="preserve">.Në kuadër të FULLBRIGHT Program përkrahen 14 studentë për vit (janar-dhjetor).
</t>
    </r>
    <r>
      <rPr>
        <b/>
        <sz val="11"/>
        <color indexed="8"/>
        <rFont val="Book Antiqua"/>
        <family val="1"/>
      </rPr>
      <t>5</t>
    </r>
    <r>
      <rPr>
        <sz val="11"/>
        <color indexed="8"/>
        <rFont val="Book Antiqua"/>
        <family val="1"/>
      </rPr>
      <t>. Sipas Marrëveshjes me Unversitetin e Sheffield-it (City College) 62 studentë kosovarë janë përfitues të bursave për studime (30 bachelor, 25 master, 15 MBA për punonjësit e sektorit publik dhe 2 bursa PHD) (shpallja e konkursit në muajin maj-qershor, vlerësimi i studentëve në muajin korrik; realizimi i pagesave gjatë muajve janar-korrik).
6.  Rregullorja për funskionimin pikave kombëtare të kontaktit për Horizon 2020, e hartuar dhe e miratuar (janar-mars).</t>
    </r>
  </si>
  <si>
    <t xml:space="preserve">1. UA- Etapat e parapara  për fitimin e të drejtës në ushtrimin e profesionit të rregulluar (gusht-shtator).
2. UA- Detyrat dhe përgjegjësitë e KSHPRr-së (qershor-korrik);
3. UA- Struktura, funksionimi dhe përgjegjësitë e ASHPK-së (prill-maj).
4. UA- Rregullat për funksionimin e Komisionit të provimit shtetëror, kompensimin e anëtarëve të saj, si dhe procedurat dhe mënyrën e zhvillimit të provimit shtetëror (tetor-nëntor).
5. UA- Organizimi dhe funksionimi i organit profesional për zhvillimin e standardeve të profesionit (dhjetor).
</t>
  </si>
  <si>
    <t>PKZMSA Kapitulli 3 masa 3.4.</t>
  </si>
  <si>
    <r>
      <rPr>
        <b/>
        <sz val="11"/>
        <color indexed="8"/>
        <rFont val="Book Antiqua"/>
        <family val="1"/>
      </rPr>
      <t>1</t>
    </r>
    <r>
      <rPr>
        <sz val="11"/>
        <color indexed="8"/>
        <rFont val="Book Antiqua"/>
        <family val="1"/>
      </rPr>
      <t xml:space="preserve">. Rreth 200 pjesëmarrës në konferencën vjetore "Java e Shkencës 2018" (maj). 
</t>
    </r>
    <r>
      <rPr>
        <b/>
        <sz val="11"/>
        <color indexed="8"/>
        <rFont val="Book Antiqua"/>
        <family val="1"/>
      </rPr>
      <t>2</t>
    </r>
    <r>
      <rPr>
        <sz val="11"/>
        <color indexed="8"/>
        <rFont val="Book Antiqua"/>
        <family val="1"/>
      </rPr>
      <t xml:space="preserve">. Rreth 150 kumtesa të botuara nga konferenca e vitit të kaluar (mars-prill). 
</t>
    </r>
    <r>
      <rPr>
        <b/>
        <sz val="11"/>
        <color indexed="8"/>
        <rFont val="Book Antiqua"/>
        <family val="1"/>
      </rPr>
      <t>3</t>
    </r>
    <r>
      <rPr>
        <sz val="11"/>
        <color indexed="8"/>
        <rFont val="Book Antiqua"/>
        <family val="1"/>
      </rPr>
      <t>.Thirrje për aplikim për pjesëmarrje në konferencë (shtator 2017- janar 2018).</t>
    </r>
  </si>
  <si>
    <t>Masa 3, Aktiviteti 3.5.</t>
  </si>
  <si>
    <r>
      <rPr>
        <b/>
        <sz val="11"/>
        <color indexed="8"/>
        <rFont val="Book Antiqua"/>
        <family val="1"/>
      </rPr>
      <t>1</t>
    </r>
    <r>
      <rPr>
        <sz val="11"/>
        <color indexed="8"/>
        <rFont val="Book Antiqua"/>
        <family val="1"/>
      </rPr>
      <t xml:space="preserve">.20 bursa të ndarë për studentë të studimeve doktorale në 500 top universitete të botës (tetor-dhjetor).
</t>
    </r>
    <r>
      <rPr>
        <b/>
        <sz val="11"/>
        <color indexed="8"/>
        <rFont val="Book Antiqua"/>
        <family val="1"/>
      </rPr>
      <t>2</t>
    </r>
    <r>
      <rPr>
        <sz val="11"/>
        <color indexed="8"/>
        <rFont val="Book Antiqua"/>
        <family val="1"/>
      </rPr>
      <t xml:space="preserve">.Rreth 60 mobilitete afatshkurtëra për hulumtime shkencore të ndara (konkursi është i hapur shkurt-tetor). 
</t>
    </r>
    <r>
      <rPr>
        <b/>
        <sz val="11"/>
        <color indexed="8"/>
        <rFont val="Book Antiqua"/>
        <family val="1"/>
      </rPr>
      <t>3</t>
    </r>
    <r>
      <rPr>
        <sz val="11"/>
        <color indexed="8"/>
        <rFont val="Book Antiqua"/>
        <family val="1"/>
      </rPr>
      <t xml:space="preserve">. 10-15 projekte të vogla shkencore të përkrahura (konkursi hapet në tri faza). 
</t>
    </r>
    <r>
      <rPr>
        <b/>
        <sz val="11"/>
        <color indexed="8"/>
        <rFont val="Book Antiqua"/>
        <family val="1"/>
      </rPr>
      <t>4</t>
    </r>
    <r>
      <rPr>
        <sz val="11"/>
        <color indexed="8"/>
        <rFont val="Book Antiqua"/>
        <family val="1"/>
      </rPr>
      <t>. 5 projekte të përkrahura në bazë të konkursit të përbashkët me vendet e rajonit (Shqipëri ose Maqedoni).</t>
    </r>
    <r>
      <rPr>
        <b/>
        <sz val="11"/>
        <color indexed="8"/>
        <rFont val="Book Antiqua"/>
        <family val="1"/>
      </rPr>
      <t xml:space="preserve"> 
5</t>
    </r>
    <r>
      <rPr>
        <sz val="11"/>
        <color indexed="8"/>
        <rFont val="Book Antiqua"/>
        <family val="1"/>
      </rPr>
      <t xml:space="preserve">. Përkrahja e rreth 15 botimeve  shkencore (konkursi për botime dhe publikime shkencore shpallet në tri faza brenda vitit). 
</t>
    </r>
    <r>
      <rPr>
        <b/>
        <sz val="11"/>
        <color indexed="8"/>
        <rFont val="Book Antiqua"/>
        <family val="1"/>
      </rPr>
      <t xml:space="preserve">6. </t>
    </r>
    <r>
      <rPr>
        <sz val="11"/>
        <color indexed="8"/>
        <rFont val="Book Antiqua"/>
        <family val="1"/>
      </rPr>
      <t xml:space="preserve">10 botime me impakt faktor të përkrahura. 
</t>
    </r>
    <r>
      <rPr>
        <b/>
        <sz val="11"/>
        <color indexed="8"/>
        <rFont val="Book Antiqua"/>
        <family val="1"/>
      </rPr>
      <t>7.</t>
    </r>
    <r>
      <rPr>
        <sz val="11"/>
        <color indexed="8"/>
        <rFont val="Book Antiqua"/>
        <family val="1"/>
      </rPr>
      <t xml:space="preserve"> Përkrahja e institucioneve me shërbime profesionale me shumën maksimale deri 1000 Euro (konkursi për skemën voucher). 
</t>
    </r>
    <r>
      <rPr>
        <b/>
        <sz val="11"/>
        <color indexed="8"/>
        <rFont val="Book Antiqua"/>
        <family val="1"/>
      </rPr>
      <t>8.</t>
    </r>
    <r>
      <rPr>
        <sz val="11"/>
        <color indexed="8"/>
        <rFont val="Book Antiqua"/>
        <family val="1"/>
      </rPr>
      <t xml:space="preserve">Ndarja e çmimeve vjetore për kontribut shkencor: "Shkencëtari i vitit" dhe "Shkencëtari i ri i vitit". 
</t>
    </r>
    <r>
      <rPr>
        <b/>
        <sz val="11"/>
        <color indexed="8"/>
        <rFont val="Book Antiqua"/>
        <family val="1"/>
      </rPr>
      <t>9</t>
    </r>
    <r>
      <rPr>
        <sz val="11"/>
        <color indexed="8"/>
        <rFont val="Book Antiqua"/>
        <family val="1"/>
      </rPr>
      <t>.Institucionet kërkimore-shkencore të pajisuara me mjete laboratorike.</t>
    </r>
  </si>
  <si>
    <r>
      <rPr>
        <b/>
        <sz val="11"/>
        <color indexed="8"/>
        <rFont val="Book Antiqua"/>
        <family val="1"/>
      </rPr>
      <t>1</t>
    </r>
    <r>
      <rPr>
        <sz val="11"/>
        <color indexed="8"/>
        <rFont val="Book Antiqua"/>
        <family val="1"/>
      </rPr>
      <t xml:space="preserve">.Rreth 200 mësues nga diaspora pjesëmarrës në trajnime profesionale. 
</t>
    </r>
    <r>
      <rPr>
        <b/>
        <sz val="11"/>
        <color indexed="8"/>
        <rFont val="Book Antiqua"/>
        <family val="1"/>
      </rPr>
      <t>2</t>
    </r>
    <r>
      <rPr>
        <sz val="11"/>
        <color indexed="8"/>
        <rFont val="Book Antiqua"/>
        <family val="1"/>
      </rPr>
      <t xml:space="preserve">. Kampionati i diturisë, ekskursioni mësimor dhe veprimtari të tjera të realizuara në Gjermani (prill-maj). 
</t>
    </r>
    <r>
      <rPr>
        <b/>
        <sz val="11"/>
        <color indexed="8"/>
        <rFont val="Book Antiqua"/>
        <family val="1"/>
      </rPr>
      <t>3</t>
    </r>
    <r>
      <rPr>
        <sz val="11"/>
        <color indexed="8"/>
        <rFont val="Book Antiqua"/>
        <family val="1"/>
      </rPr>
      <t>. Gara të dijes dhe  veprimtari të tjera mbështetëse e monitoruse me shkollat shqipe të realizuara në Austri (maj-qershor).</t>
    </r>
    <r>
      <rPr>
        <b/>
        <sz val="11"/>
        <color indexed="8"/>
        <rFont val="Book Antiqua"/>
        <family val="1"/>
      </rPr>
      <t xml:space="preserve"> 
4.</t>
    </r>
    <r>
      <rPr>
        <sz val="11"/>
        <color indexed="8"/>
        <rFont val="Book Antiqua"/>
        <family val="1"/>
      </rPr>
      <t xml:space="preserve"> Garat e dijes 2018 dhe konferenca "Gjuha Shqipe" me mësuesit shqiptarë, të realizuara në Suedi (mars-nëntor).</t>
    </r>
    <r>
      <rPr>
        <b/>
        <sz val="11"/>
        <color indexed="8"/>
        <rFont val="Book Antiqua"/>
        <family val="1"/>
      </rPr>
      <t xml:space="preserve"> 
5</t>
    </r>
    <r>
      <rPr>
        <sz val="11"/>
        <color indexed="8"/>
        <rFont val="Book Antiqua"/>
        <family val="1"/>
      </rPr>
      <t xml:space="preserve">.Garat e dijes dhe veprimtari këshilluese e monitoruese me shkollat shqipe të realizuara në Itali (korrik).
</t>
    </r>
    <r>
      <rPr>
        <b/>
        <sz val="11"/>
        <color indexed="8"/>
        <rFont val="Book Antiqua"/>
        <family val="1"/>
      </rPr>
      <t>6</t>
    </r>
    <r>
      <rPr>
        <sz val="11"/>
        <color indexed="8"/>
        <rFont val="Book Antiqua"/>
        <family val="1"/>
      </rPr>
      <t xml:space="preserve">.Kampionati i diturisë dhe veprimtari të tjera me Shkollën Shqipe të realizuara në Zvicër (prill-qershor). 
</t>
    </r>
    <r>
      <rPr>
        <b/>
        <sz val="11"/>
        <color indexed="8"/>
        <rFont val="Book Antiqua"/>
        <family val="1"/>
      </rPr>
      <t>7</t>
    </r>
    <r>
      <rPr>
        <sz val="11"/>
        <color indexed="8"/>
        <rFont val="Book Antiqua"/>
        <family val="1"/>
      </rPr>
      <t xml:space="preserve">.Seminari rajonal me karakter trajnues në Slloveni, Itali, Kroaci, i realizuar (prill-qershor).
</t>
    </r>
    <r>
      <rPr>
        <b/>
        <sz val="11"/>
        <color indexed="8"/>
        <rFont val="Book Antiqua"/>
        <family val="1"/>
      </rPr>
      <t>8</t>
    </r>
    <r>
      <rPr>
        <sz val="11"/>
        <color indexed="8"/>
        <rFont val="Book Antiqua"/>
        <family val="1"/>
      </rPr>
      <t xml:space="preserve">.Monitorimi dhe mbështetja profesionale e SHSH  dhe organizimi profesional i mësuesve/eve në Finlandë (shkurt).
</t>
    </r>
    <r>
      <rPr>
        <b/>
        <sz val="11"/>
        <color indexed="8"/>
        <rFont val="Book Antiqua"/>
        <family val="1"/>
      </rPr>
      <t>9</t>
    </r>
    <r>
      <rPr>
        <sz val="11"/>
        <color indexed="8"/>
        <rFont val="Book Antiqua"/>
        <family val="1"/>
      </rPr>
      <t xml:space="preserve">. Garat e dijes 2018 të mbajtura në Londër (shkurt).
</t>
    </r>
    <r>
      <rPr>
        <b/>
        <sz val="11"/>
        <color indexed="8"/>
        <rFont val="Book Antiqua"/>
        <family val="1"/>
      </rPr>
      <t>10</t>
    </r>
    <r>
      <rPr>
        <sz val="11"/>
        <color indexed="8"/>
        <rFont val="Book Antiqua"/>
        <family val="1"/>
      </rPr>
      <t xml:space="preserve">.Garat e dijes 2018 dhe veprimtari të tjera të realizuara në Slloveni (maj-qershor).
</t>
    </r>
  </si>
  <si>
    <t xml:space="preserve">1. Libra dhe materiale mësimore të shpërndara në së paku 100 shkolla/klasa në diasporë përmes misioneve diplomatike dhe konsullore (nëntor).
2. Së paku 5000 nxënës të pajisur me libra dhe materiale mësimore (nëntor). 
</t>
  </si>
  <si>
    <t>Organizimi dhe mbajtja e programit "Ditët e kulturës shqiptare" në diasporë.</t>
  </si>
  <si>
    <t xml:space="preserve">1.Mbajtja e aktiviteteve në së paku 4 shtete (dhjetor).
2. Organizimi i së paku 3 aktiviteteve në  secilin shtet (dhjetor). 
3. Pjesëmarrja e së paku 200 pjestarëve të diasporës në secilin shtet (dhjetor). 
</t>
  </si>
  <si>
    <t>1. Organizimi i së paku 5 aktiviteteve kulturore (tetor). 
2. Mbajtja e manifestimit qendror me 2 gusht (gusht).
3. Ndarja e 7 çmimeve për të arriturat në diasprorë (gusht).</t>
  </si>
  <si>
    <t>1 Sigurimi i barnave për programet speicifike në nivel 100%.
2. Lista esenciale për KPSH mbulon 90% të nevojave.
3. Lista e barnave esenciale për nivelin dytësor dhe tretësor përmbush 85% të nevojave.</t>
  </si>
  <si>
    <t>SHSKUK; Komunat.</t>
  </si>
  <si>
    <t>1.Sistemi i informimit të fondit, i zhvilluar.
2. Sistemi elektronik i të siguruarave funksional.
3. Harduer i siguruar.</t>
  </si>
  <si>
    <t>Kapitulli 14
Nr.3.15.10.</t>
  </si>
  <si>
    <t>1.  Projekti zbatues (Kijevë - Zahaq), i përfunduar (qershor).
2. 16 Km të  segmenteve (Gjurgjicë-Kijevë dhe Pejë-Zahaq) R6b/N9), të përfunduara në % (shtator).</t>
  </si>
  <si>
    <t>1 Projektligji për ratifikimin e marrëveshjes për hua, për autostradën Kijevë-Zahaq, ndërmjet Republikës së Kosovës dhe Bankës Evropiane për  Rindërtim dhe Zhvillim, i aprovuar nga QRK (janar-qershor).
2 Projektligji për ratifikimin e marrëveshjes për hua, për autostradën Kijevë-Zahaq, ndërmjet Republikës së Kosovës dhe Bankës Evropiane për  Rindërtim dhe Zhvillim, i miratuar në Kuvend (janar-mars).
3 Deklarimi efektiv i marrëveshjes së huasë (janar-mars).</t>
  </si>
  <si>
    <t>MF, MPJ, MI.</t>
  </si>
  <si>
    <t>1)WBIF
2)MI.</t>
  </si>
  <si>
    <t>Kapitulli 14
4.Nr.3.15.12.</t>
  </si>
  <si>
    <t xml:space="preserve"> Krijimi i Parkut të teknologjisë dixhitale.</t>
  </si>
  <si>
    <t>1. Së paku 10000 vizita inspektive.                           2. Organizimi i fushatave inspektuese nëpër rajone, në 7 rajone nga një fushatë, mbajtja e 1 fushate mediale në televizionet publike.</t>
  </si>
  <si>
    <t>1. Pensionet bazike, 133.022 përfitues. 
2.Pens.kontributpaguese, 46.797 përfitues. 
3.Pensionet e PPAK-së,  18.000 përfitues; 
4.Pensionet e TMK-së, 1.102 përfitues. 
5.Pensionet e FSK-së, 338 përfitues. 
6.Kompensimi për të verbër, 2.101 përfitues. 
7.Pensionet e parakohshme 'Trepça', 3.335 përfitues.  
8.Pensionet invalidore të punës, 1500 përfitues.
9.Pensioni familjar, 3000 përfitues.
10.Kompensimi i personave paraplegjik dhe tetraplegjik, 3250 përfitues (Totali 212445 përfitues nga të gjitha skemat  e pensioneve)
2. 47600  përfitues nga DFDIL.</t>
  </si>
  <si>
    <t xml:space="preserve">1) 25,000 familje përfituese nga SNS-ja.
2) 650 fëmijë nën përkujdesje të strehimit familjar. 
3) 2,800 fëmijë me aftësi të kufizuar përfitues nga skema. </t>
  </si>
  <si>
    <t>1. Udhëzimi administrativ, i aprovuar.
2. Udhëzuesi për zbatim, i hartuar. 
3. Softueri i dizajnuar dhe stafi i trajnuar.
4. Pajisjet dhe mjetet e TI të instaluara.</t>
  </si>
  <si>
    <t>Hartimi i kornizës ligjore dhe operative për fillimin e zbatimit të testit të varfërisë, të kategorive sociale, për lirim nga pagesa e premiumeve për sigurime shëndetësore.</t>
  </si>
  <si>
    <t>Hartimi i dokumentit dhe analizës për formulën e financimit për grantin specifik për shërbime sociale.</t>
  </si>
  <si>
    <t>Hartimi dhe përgatitja e kritereve për formulën e financimit(Grantin specifik) për financimin e shëbimeve sociale dhe familjare.</t>
  </si>
  <si>
    <t>1. Kriteret dhe formula për grantin specifik të përcaktuara.</t>
  </si>
  <si>
    <t>1.Marrëveshja bilaterale me Belgjikën, e negociuar.
2.Marrëveshja bilaterale me Kroacinë dhe Austrinë, të inicuara.</t>
  </si>
  <si>
    <t>1. Koncept kokumenti për  trashëgimi kulturore, i miratuar (prill-qershor).                                                                                                                
2. Koncept dokumenti për kthimin e objekteve kulturore të marra jashtëligjshëm, i miratuar (qershor-shtator).                                                                                      
3. Kocept dokumenti për eksportin e të mirave kulturore, i miratuar (qershor-shtator).</t>
  </si>
  <si>
    <t xml:space="preserve">Ekspozita në Muzeun e Kosovës, (17 Shkurt 2018), e realizuar.  </t>
  </si>
  <si>
    <t xml:space="preserve">Shënimi i Ditëve të trashëgimisë kulturore. </t>
  </si>
  <si>
    <t>1. Organizimi i aktivitetve sportive kombëtare dhe ndërkombëtare:  
1.1.Kampionatet Kombëtare (Kampionati i Kosovës në Futboll, Basketboll, Hendboll, Volejboll, Boks, Xhudo, Karate, Mundje, Atletikë, Ciklizëm, Not, Skijim etj.) të mbajtura;
1.2. Kampionate Ballkanike (sportet individuale), pjesëmarrje e realizuar;
1.3. Kampionatet Evropiane (garat kualifikuese), pjesëmarrje e realizuar.
1.4. Kampionate Botërore dhe Lojëra Olimpike (pjesëmarrja në Lojërat Olimpike Dimërore (Korea e Jugut 09-25 shkurt 2018) dhe Lojërat Olimpike Verore Mediterane për të rinj, Spanjë  (22 qershor - 1 korrik 2018), të realizuara.</t>
  </si>
  <si>
    <t>Ndërtimi i Qendrës Nacionale për Sport dhe Stadiumit Kombëtar të Futbollit .</t>
  </si>
  <si>
    <t xml:space="preserve">Zhvillimi i kapaciteteve për aplikimin e udhëzimeve dhe mjeteve analitike për vlerësimin ex-ante të politikave dhe për procesin e konsultimeve dhe fillimin e aplikimit të udhëzuesve në hartimin e Koncept dokumenteve </t>
  </si>
  <si>
    <t>1. 3 (tri) trajnime për trajnerë në hartimin e politikave sipas udhëzuesve të rinj , të përfunduar.
2. 50 shërbyes civilë, të trjanuar.
3. Tri Koncept dokumente bazuar në udhëzuesin e ri, të realizuara. 
4. Korniza e bazës së të dhënave për vlerësimin e ndikimit me të dhëna për përmirësimin e mëtutjeshëm të vendimmarrjes së bazuar në dëshmi, e finalizuar.</t>
  </si>
  <si>
    <t>Ministritë, IKAP.</t>
  </si>
  <si>
    <t>Programi për reforma ekomomike – MASA 9
Strategjia për rregullim më të mirë 2.0 për Kosovën 2017 -2021.</t>
  </si>
  <si>
    <t xml:space="preserve">Ulja e ngarkesës administrative, duke përfshirë edhe përcaktimin e caqeve përkatëse.  </t>
  </si>
  <si>
    <t xml:space="preserve">Koncept dokumenti për uljen e ngarkesës administrative, duke përfshirë edhe përcaktimin e caqeve përkatëse, i hartuar.  </t>
  </si>
  <si>
    <t>Ministritë.</t>
  </si>
  <si>
    <t>Programi për reforma ekomomike – MASA 9
Strategjia për rregullim më të mirë 2.0 për Kosovën 2017-2021.</t>
  </si>
  <si>
    <t>Përmirësimi i mëtutjeshëm i planifikimit strategjik dhe vendimmarrjes së nivelit të lartë.</t>
  </si>
  <si>
    <t>MF, MIE.</t>
  </si>
  <si>
    <t>Strategjia për përmirësimin e planifikimit strategjik dhe koordinimit të politikave 2017-2021.</t>
  </si>
  <si>
    <t>1. Aktivitetet në kuadër të Grupit drejtues për planifikim strategjik, të zhvilluara.
2. Dy takime të Komisionit për planifikim strategjik, bazuar në kalendarin e integruar vjetor, të mbajtura.</t>
  </si>
  <si>
    <t>Bashkërendimi me KE në kuadër të vlerësimit të PRE dhe dialogut ministror ndërmjet BE-së dhe Ballkanit Perëndimor për reforma strukturore në kuadër të PRE.</t>
  </si>
  <si>
    <t>1. Programi për reforma ekonomike 2018 – 2020 i hartuar dhe miratuar.
2. Raporti për monitorimin e zbatimit të masave të reformave strukturore në kuadër të PRE-së, i hartuar.</t>
  </si>
  <si>
    <t xml:space="preserve">MF dhe ministritë. </t>
  </si>
  <si>
    <t>Koordinimi i procesit të hartimit të dokumenteve  strategjike dhe operacionale dhe sigurimi i pajtueshmërisë së tyre me prioritetet e Qeverisë.</t>
  </si>
  <si>
    <t xml:space="preserve">1. Opinione të propozimeve të institucioneve për hartimin e dokumenteve strategjike, të lëshuara.
2. 4 raportet të monitorimit të zbatimit të Planit vjetor të dokumenteve Ssrategjike, të hartuara. </t>
  </si>
  <si>
    <t>Strategjia për përmirësimin e planifikimit strategjik dhe koordinimit të politikave.</t>
  </si>
  <si>
    <t>Koordinimi, hartimi i legjislacionit, shqyrtimi i akteve ligjore e nënligjore të propozuara nga institucionet.</t>
  </si>
  <si>
    <t>1. Koordinimi dhe monitorimi i programit legjislativ (janar - dhjetor).
2.Monitorimi i akteve nënligjore të miratuara.  
3.Hartimi i  projektligjeve,  sponzorizues i të cilave është ZKM-ja.
4.Hartimi i akteve nënligjore, sponzorizues i të cilave është ZKM-ja 
5. Koncept dokument për Agjencinë kosovare për krahasim dhe verifikim të pronës( mars).
6. Koncept dokumenti për plotësimin dhe ndryshimin e Ligjit për Gazetën Zyrtare (dhjetor).</t>
  </si>
  <si>
    <t>5. IFC donacion.</t>
  </si>
  <si>
    <t xml:space="preserve">KQZ, ZKA, AKK, shoqëria civile, Kuvendi, Zyra e BE, AKI, MPB, MPJ, MD, MF, Ambasada angleze. </t>
  </si>
  <si>
    <t>PKZMSA Kapitulli 23, 
ERA.</t>
  </si>
  <si>
    <t>Përmirësimi i qeverisjes, koordinimit, monitorimit dhe llogaridhënies në fushën e të drejtave të fëmijeve dhe të drejtave të personave me aftësi të kufizuara.</t>
  </si>
  <si>
    <t>Avancimi i zbatimit të të drejtave të personave me aftësi të kufizuara.</t>
  </si>
  <si>
    <t>Raporti i progresit për zbatimin e Planit Nacional për të Drejtat e Personave me Aftësi të Kufizuara, i hartuar.</t>
  </si>
  <si>
    <t>Ministritë, Komunat Organizatat për Personat me Aftësi të Kufizuara.</t>
  </si>
  <si>
    <t>PKZMSA Kapitulli 23 Gjyqësori dhe të drejtat themelore.</t>
  </si>
  <si>
    <t>Qeverisja e mirë dhe sundimi i ligjit.</t>
  </si>
  <si>
    <t xml:space="preserve">Strategjia Nacionale për të Drejtat e Personave me Aftësi të Kufizuar 2013-2023.
Plani Nacional për të Drejtat e Personave me Aftësi të Kufizuar 2018-2020. 
Programi i  Qeverisë (2017-2021). </t>
  </si>
  <si>
    <t>Numri i shërbimeve  të ofruara në gjuhën e shenjave për qytetarët e shurdhër.</t>
  </si>
  <si>
    <t>Monitorimi i zbatimit të standardeve  për ofrimin e shërbimeve në gjuhën e shenjave.</t>
  </si>
  <si>
    <t>Institucionet Publike.</t>
  </si>
  <si>
    <t>Ngritja e sistemit të monitorimit të zbatimit të të drejtave të personave me aftësi të kufizuara dhe fëmijëve në politikat publike.</t>
  </si>
  <si>
    <t>1. Hartimi dhe zhvillimi i  kornizës së indikatorëve me të dhëna, bazuar në aftësinë e kufizuar.  
2. Treguesit për mbrojtjen e fëmijëve të identifikuar.</t>
  </si>
  <si>
    <t>Buxheti i Kosovës, Donatorët.</t>
  </si>
  <si>
    <t>ASK,  Ministritë, Komunat, Unicef.</t>
  </si>
  <si>
    <t xml:space="preserve">Qeverisja e mirë dhe sundimi i ligjit,         Masa 11
Miratimi i politikave të bazuara në të dhëna.
</t>
  </si>
  <si>
    <t xml:space="preserve"> Rregullorja për ofrimin e shërbimeve në gjuhën e shenjave.</t>
  </si>
  <si>
    <t>Plani Nacional për të Drejtat e Personave me Aftësi të Kufizuara 2018-2020.</t>
  </si>
  <si>
    <t xml:space="preserve">Dokumenti strategjik i aprovuar. </t>
  </si>
  <si>
    <t>Hartimi i Strategjisë për të Drejtat e Fëmijëve (2018-2022).</t>
  </si>
  <si>
    <t xml:space="preserve">Qeverisja e mirë dhe sundimi i ligjit, Masa 11
Miratimi i politikave të bazuara në të dhëna.
</t>
  </si>
  <si>
    <t xml:space="preserve">Qëllimet e zhvillimit të qëndrueshme (SDG),Programi i Qeverisë (2017-2021). </t>
  </si>
  <si>
    <t xml:space="preserve">Monitorimi i zbatimit të të drejtës së fëmijës në sisitem të drejtësisë dhe mbrojtjes nga dhuna në institucione të arsimit parauniversitar. </t>
  </si>
  <si>
    <t>1. Raporti i monitorimi të treguesve të drejtesisë për fëmijë, i hartuar (qershor).
2. Raporti i monitorimi të protokollit për parandalimin dhe referimin e dhunës në institucione të arsimit parauniversitar, i hartuar(dhjeto).</t>
  </si>
  <si>
    <t xml:space="preserve">PKZMSA Kapitulli 23. </t>
  </si>
  <si>
    <t>Funksionalizimi i komiteteve konsultative për persona me aftësi të kufizuara në komuna.</t>
  </si>
  <si>
    <t>Komunat.</t>
  </si>
  <si>
    <t>Komitetet konsultative për persona me aftësi të kufizuara në komuna, të funksionalizuara.</t>
  </si>
  <si>
    <t>Përmirësimi i koordinimit, monitorimit dhe llogaridhënies në fushën e  të drejtave të njeriut dhe minoriteve.</t>
  </si>
  <si>
    <t>Përfshirja  e komuniteteve rom dhe ashkali në shoqërinë kosovare, konform objektivave të parapara në Strategjinë dhe planin e  veprimit për përfshirjen e komuniteteve rom dhe ashkali në shoqërinë kosovare 2017-2021.</t>
  </si>
  <si>
    <t>Raporti vjetor për zbatimin e  Strategjisë dhe planit të veprimit për përfshirjen e komuniteteve rom dhe ashkali në shoqërinë kosovare 2017-2021, i hartuar.</t>
  </si>
  <si>
    <t>Ministritë, komunat, OJQ dhe insitucionet ndërkombetare.</t>
  </si>
  <si>
    <t>Korniza e BE-së për Strategjitë kombëtare të integrimit të romëve deri në vitin 2020.</t>
  </si>
  <si>
    <t xml:space="preserve">Konventa kornizë për mbrojtjen e pakicave kombëtare, Strategjia dhe plani i  veprimit për përfshirjen e komuniteteve rom dhe ashkali në shoqërinë kosovare 2017-2021,Programi  i  Qeverisë (2017-2021). </t>
  </si>
  <si>
    <t xml:space="preserve">Monitorimi i zbatimit të rekomandimeve të Konventës kornizë për mbrojtjen e pakicave kombëtare. </t>
  </si>
  <si>
    <t>Raporti për zbatimin e rekomandimeve të Konventës kornizë për mbrojtjen e pakicave kombëtare të dërguara nga Këshilli i ministrave të Këshillit të Evropës, i hartuar.</t>
  </si>
  <si>
    <t>Ministrit, Komunat.</t>
  </si>
  <si>
    <t>Konventa kornizë për mbrojtjen e pakicave kombëtare.</t>
  </si>
  <si>
    <t xml:space="preserve">Rishikimi i kuadrit strategjik për të drejtat e njeriut.  </t>
  </si>
  <si>
    <t>Strategjia (2018 -2022)  dhe Plani i veprimit për të drejtat e njeriut,   i aprovuar nga Qeveria .</t>
  </si>
  <si>
    <t>Ministritë, Komunat, Agjencionet ndërkombëtare, OJQ-të.</t>
  </si>
  <si>
    <t>Kapitulli 23 i acquis-së: Gjyqësori dhe të drejtat themelore.</t>
  </si>
  <si>
    <t xml:space="preserve">Pakoja e ligjeve për të drejtat e njeriut, me fokus Ligjin për mbrojtjen nga diskriminimi, Programi i  Qeverisë (2017-2021). </t>
  </si>
  <si>
    <t>Ngritja dhe funksionalizimi i mekanizmave institucional për mbrojtje nga diskriminimi në ministri dhe komuna.</t>
  </si>
  <si>
    <t>1. Rregullorja  për mekanizmat institucional për mbrojtje nga diskriminimi në ministri dhe komuna, e zbatuar (qershor).
2. Numri i strukturave të ngritura (dhjetor).</t>
  </si>
  <si>
    <t>Buxheti i Kosovës.</t>
  </si>
  <si>
    <t xml:space="preserve">Ministritë, Komunat. </t>
  </si>
  <si>
    <t>Qeverisja e mirë dhe sundimi i ligjit, Masa 11 (Miratimi i politikave të bazuara në të dhëna).</t>
  </si>
  <si>
    <t xml:space="preserve">Ligjin për mbrojtjen nga diskriminimi, Rregullorja  për mekanizmat institucional për mbrojtje nga diskriminimi në ministri dhe komuna, Programi i Qeverisë (2017-2021). </t>
  </si>
  <si>
    <t xml:space="preserve">Realizimi i dy hulumtimeve mbi diskriminimin në  Republikës e Kosoves. </t>
  </si>
  <si>
    <t>Raportet me rezultatet e hulumtimve të publikuara:
1.Përceptimi i qytetarëve mbi diskriminim në Republikën e Kosovës, dhe; 
2.Përceptimi i nënpunësve civilë mbi diskriminimin në Administratën Publike të Republikës së Kosovës.</t>
  </si>
  <si>
    <t>Buxheti i Kosovës, 3.000 Euro,  Donatorët.</t>
  </si>
  <si>
    <t>ECMI,ERAC (koalicioni I OJQ-ve,për barazi.</t>
  </si>
  <si>
    <t>Ligjin për mbrojtjen nga diskriminimi.</t>
  </si>
  <si>
    <t>Përmirësimi i cilësisë së informacioneve statistikore</t>
  </si>
  <si>
    <t>Ligji mbi statistikat zyrtare, i aprovuar në përputhje me Rregulloren (KE) Nr. 223/2009 e Parlamentit Evropian dhe e Këshillit, e datës 11 marsit 2009 mbi statistikat evropiane.</t>
  </si>
  <si>
    <t xml:space="preserve">Ligji i aprovuar. </t>
  </si>
  <si>
    <t>3.19. Kapitulli 18 i acquis-së: Statistikat PKZMSA, që nga "rendi 554".</t>
  </si>
  <si>
    <t>Plani vjetor i punës për vitin 2018 dhe programi 5 vjeçar i statistikave zyrtare .</t>
  </si>
  <si>
    <t>Raporti i publikuar nga procesi i Peer Review në Eurostat; Raporti për vendin; Konkluzionet e nënkomitetit për çështje financiare dhe statistika.</t>
  </si>
  <si>
    <t>Përmirësimi i cilësisë dhe rritja e numrit të publikimeve statistikore.</t>
  </si>
  <si>
    <t>ATK, BQK, ministri dhe agjencione tjera në kutpimin e burimeve administrative dhe koordinuese.</t>
  </si>
  <si>
    <t>3.19. Kapitulli 18 i acquis-së: Statistikat PKZMSA, që nga "rendi 811".</t>
  </si>
  <si>
    <t>Përpilimi dhe publikimi i Bruto Produktit Vendor  sipas metodologjisë së sistemit evropian të llogarive kombëtare (ESA 2010).</t>
  </si>
  <si>
    <r>
      <rPr>
        <sz val="11"/>
        <color indexed="8"/>
        <rFont val="Book Antiqua"/>
        <family val="1"/>
      </rPr>
      <t>1. Bruto Produkti Vendor  sipas metodologjisë ESA 2010, i publikuar.</t>
    </r>
    <r>
      <rPr>
        <sz val="10"/>
        <color indexed="8"/>
        <rFont val="Book Antiqua"/>
        <family val="1"/>
      </rPr>
      <t xml:space="preserve">
</t>
    </r>
  </si>
  <si>
    <t>BQK, ATK.</t>
  </si>
  <si>
    <t>3.19. Kapitulli 18 i acquis-së: Statistikat PKZMSA, pika 3.19.</t>
  </si>
  <si>
    <t>Publikimi i Tabelave ofruese-përdoruese (supply and use tables-SUT) për të siguruar konsistencë/qëndrueshmëri  në mes të pjesëve të ndryshme të sistemit të llogarive kombëtare,  vitin referues 2014.</t>
  </si>
  <si>
    <t>2. Tabelat ofruese-përdoruese (supply and use tables-SUT) për vitin referues 2014, të publikuara.</t>
  </si>
  <si>
    <t>Plani vjetor i punës për vitin 2018 dhe programi 5 vjeçar i statistikave zyrtare.</t>
  </si>
  <si>
    <t>Statistikat afatshkurtra të biznesit (vëllimi i prodhimit industrial dhe indekset e çmimeve).</t>
  </si>
  <si>
    <t>Të dhënat statistikore në dispozicion.</t>
  </si>
  <si>
    <t>ATK, Biznese dhe agjencione të tjera në kutpimin e burimeve administrative dhe koordinuese.</t>
  </si>
  <si>
    <t xml:space="preserve">3.19. Kapitulli 18 i acquis-së: Statistikat. </t>
  </si>
  <si>
    <t>Statistikat e energjisë, përfshirë për efiçiencën e energjisë.</t>
  </si>
  <si>
    <t>MZH dhe ITRK.</t>
  </si>
  <si>
    <t>Anketa mbi të ardhurat dhe kushtet e jetesës (SILC), e finalizuar dhe publikuar.</t>
  </si>
  <si>
    <t>Baza e shënimeve, raportet e publikuara, dërgimi i të dhënave ne Eurostat.</t>
  </si>
  <si>
    <t>3.19. Kapitulli 18 i acquis-së: Statistikat PKZMSA, që nga "rendi 830".</t>
  </si>
  <si>
    <t>Matja e ekonomisë joformale në kuadër të sektorit privat.</t>
  </si>
  <si>
    <t>Anketa e bizneseve për ekonominë joformale në aktivititetet: restorante, hotele, transport dhe ndërtim, e përfunduar.</t>
  </si>
  <si>
    <t>ITRK dhe BB.</t>
  </si>
  <si>
    <t>3.19. Kapitulli 18 i acquis-së: Statistikat PKZMSA, që nga "rendi 828".</t>
  </si>
  <si>
    <t>Statistikat e arsimit të publikuara sipas klasifikimit standard ndërkombëtar të arsimit ISCED 2011: Krijimi i modelit digjital për grumbullimin e të dhënave.</t>
  </si>
  <si>
    <t>Raportet e dërguara në Eurostat, Përmirësimi i cilësisë së statistikave te arsimit.</t>
  </si>
  <si>
    <t>MASHT, ZKM.</t>
  </si>
  <si>
    <t>3.19. Kapitulli 18 i acquis-së: Statistikat PKZMSA, që nga "rendi 831".</t>
  </si>
  <si>
    <t xml:space="preserve">Programi i statistikave zyrtare 2018-2022 si dhe Plani vjetor 2018. </t>
  </si>
  <si>
    <t>Anketa e kostos së punës, e publikuar.</t>
  </si>
  <si>
    <t>1. Anketa e kostos së punës, e publikuar.</t>
  </si>
  <si>
    <t>Zbatimi i planit të veprimit nga procesi "Peer Review".</t>
  </si>
  <si>
    <t>Raportet e dërguara në Eurostat.</t>
  </si>
  <si>
    <t>ASK, BQK, MF, ZKM etj.</t>
  </si>
  <si>
    <t>Programi i statistikave zyrtare 2018-2022, Harta rrugore 2018.</t>
  </si>
  <si>
    <t>Metodologjia e EUROSTAT-it për procesin  Peer Review.</t>
  </si>
  <si>
    <t xml:space="preserve">Zgjidhja e rasteve të personave të zhdukur dhe identifikimi i mbetjeve mortore. </t>
  </si>
  <si>
    <t>Inicimi i lokacioneve të shënjuara të vend-varrezave të mundshme.</t>
  </si>
  <si>
    <t xml:space="preserve">Numri i lokacioneve të proceduara në kuptimin e gërmimit vlerësues. </t>
  </si>
  <si>
    <t>KQPZH (ministritë përbërëse të Komisionit, në mënyrë të veçantë Ministria e Drejtësisë, Ministria e Punëve të Brendshme, Instituti i Mjekësisë Ligjore dhe Njësiti i Policisë për Hetimin e Krimeve të Luftës), si dhe Prokuroria Speciale e Republikës së Kosovës.</t>
  </si>
  <si>
    <t>PKZMSA (Blloku 1, Kriteret Politike; 1.3 Bashkëpunimi rajonal dhe obligimet ndërkombëtare).</t>
  </si>
  <si>
    <t>Plani i veprimit për qasje të përbashkët.</t>
  </si>
  <si>
    <t>Plani i veprimit, i aprovuar.</t>
  </si>
  <si>
    <t>KQPZH (ministritë përbërëse të Komisionit, në mënyrë të vecantë Ministria e Drejtësisë dhe Instituti I Mjekësisë Ligjore ), Zyra për Planifikim Strategjik, Komisioni Ndërkombëtar për Persona të Zhdukur , Komiteti Ndërkombëtar i Kryqit të Kuq.</t>
  </si>
  <si>
    <t>Trajtim më të mirë ligjor dhe institucional, për familjet e personave të zhdukur.</t>
  </si>
  <si>
    <t xml:space="preserve">Numri i kërkesave të përkrahura. </t>
  </si>
  <si>
    <t xml:space="preserve">KQPZH (ministritë përbërëse të Komisionit, në mënyrë të veçantë Ministria e Punës dhe Mirëqenies Sociale dhe Ministria e Administrimit të Pushtetit Lokal), si dhe Shoqatat familjare. </t>
  </si>
  <si>
    <t>Ligji nr. 04/L-023 për Persona të Zhdukur.</t>
  </si>
  <si>
    <t>Faza e dytë' e trajtimit profesional të rrobave dhe artefakteve të personave të zhdukur, të identifikuar.</t>
  </si>
  <si>
    <t xml:space="preserve">Numri i 'seteve të rrobave dhe artefakteve' të trajtuara, në kuptimin e pastrimit dhe konservimit. </t>
  </si>
  <si>
    <t xml:space="preserve">KQPZH (ministritë përbërëse të Komisionit, në mënyrë të veçantë Ministria e Drejtësisë dhe Instituti i Mjekësisë Ligjore ), Ministria e Administratës Publike dhe Komiteti Ndërkombëtar i Kryqit të Kuq. </t>
  </si>
  <si>
    <t>Intesifikimi i bashkëpunimit rajonal, në adresim të kërkesave të reja dhe sfidave të përbashkëta.</t>
  </si>
  <si>
    <t>Numri i kërkesave të proceduara, për gërmim vlerësues, në lokacionet e shënjuara, jashtë territorit të Republikës së Kosovës, si dhe numri i takimeve rajonale.</t>
  </si>
  <si>
    <t>KQPZH (ministritë përbërëse të Komisionit, në mënyrë të veçantë Ministria e Punëve të Jashtme).</t>
  </si>
  <si>
    <t>Hartimi i Koncept dokumentit për Persona të Zhdukur.</t>
  </si>
  <si>
    <t>Koncept dokumenti për Persona të Zhdukur, i hartuar.</t>
  </si>
  <si>
    <t>KQPZH (ministritë përbërëse të Komisionit, në mënyrë të veçantë Ministria e Punës dhe Mirëqenies Sociale dhe Ministria e Drejtësisë), Zyra Ligjore , Komisioni Parlamentar për të Drejtat e Njeriut, Barazi Gjinore, Persona të Pagjetur dhe Peticione.</t>
  </si>
  <si>
    <t>Parandalimi dhe zvoglimi i rrezikut nga rrezatimi bërthamor, përmirësimi i sigurisë së aviacionit civil dhe transportit hekurudhor.</t>
  </si>
  <si>
    <t>Transpozimi i Legjislacionit të BE-së në Legjislacionin e Kosovës në fushën e mbrojtjes nga rrezatimi dhe siguria bërthamore.</t>
  </si>
  <si>
    <t>1. Projektligji për mbrojtje nga rrezatimi dhe siguria bërthamore, i hartuar (janar). 
2. Rregullorja për organizimin dhe funksionimin e brendshëm të AKMRrSB, e hartuar (dhjetor). 
3. Rregullorja për autorizimin e praktikave me burime radioaktive, e hartuar (dhjetor).
4. Rregullorja për burimet dhe praktikat, e hartuar (dhjetor).</t>
  </si>
  <si>
    <t>AKMRrSB, MIE, MF, MTI, MSH, MMPH Qeveria dhe Kuvendi i Kosovës.</t>
  </si>
  <si>
    <t>PKZMSA kapitulli 15 - Energjia.</t>
  </si>
  <si>
    <t>1. Strategjia dhe plani i veprimit për mbrojtje nga rrezatimi dhe siguria bërthamore, e miratuar  (dhjetor). 
2. Plani i punës për vlerësimin e rrezikut që vjen nga prezenca eventuale e uraniumi të varfëruar në territorin e Republikës së Kosovës, i hartuar (shtator). 
3. Hartimi i Planit vjetor të Inspektimeve (dhjetor). 
4. Trajnimet bazë në fushën e mbrojtjes nga rrezatimi dhe siguria bërthamore (dhjetor).</t>
  </si>
  <si>
    <t>Qeveria e Belgjikës, IRE-Bruksel, AKMRrSB, Kompanitë regjionale të ujësjellësit, Instituti i Shëndetit Publik, Drejtoria e Krimeve të rënda në PK, MSH, SHSKUK.</t>
  </si>
  <si>
    <t xml:space="preserve">Ligji per mbrojtje nga rrezatimi dhe siguria bërthamore. 
</t>
  </si>
  <si>
    <t>Pjesëmarrja dhe promovimi në iniciativat vendore dhe ndërkombtare për mbrojtjen nga rrezatimi dhe siguria bërthamore.</t>
  </si>
  <si>
    <t>1.Organizimi i debateve me publikun (mars). 
2. Nënshkrimi i memorandumeve të bashkëpunimit me shtetet në regjion (dhjetor).</t>
  </si>
  <si>
    <t>MASHT, MMPH, MSH, MPJ AKMRrSB.</t>
  </si>
  <si>
    <t xml:space="preserve">1. Ligji për mbrojtje nga rrezatimi dhe siguria berthamore;               2. Ligji per Agjencine e Kosovës per mbrojtje nga rrezatimi dhe siguria berthamore.          </t>
  </si>
  <si>
    <t>Forcimi dhe kontrolli i zbatimit të ligjit.</t>
  </si>
  <si>
    <t>1. Licencimi i praktikave me rrezatim jonizues (dhjetor). 2.Inspektime të praktikave me rrezatim jonizues (dhjetor).</t>
  </si>
  <si>
    <t>MPB, DK, MI, MMPH, MSH, AKMRrSB.</t>
  </si>
  <si>
    <t>Ligji për mbrojtje nga rrezatimi dhe siguria bërthamore, Direktiva e BE-së 2013/59/EURATOM.</t>
  </si>
  <si>
    <t>Rregullorja e brendshme e funkionimit të KHAIA-së.</t>
  </si>
  <si>
    <t xml:space="preserve">Draftimi  dhe miratimi i Rregullores së brendshme. </t>
  </si>
  <si>
    <t>Trajnimet (Trajnim) në fushën e hetimit të aksidenteve hekurudhore si dhe trajnime rifreskuese në fushën e hetimit të aksidenteve ajrore.</t>
  </si>
  <si>
    <t>Trajnimi bazik për Hetusinë e Hekurudhave dhe tri trajnime rifreskuse  të realizura.</t>
  </si>
  <si>
    <t>Takime ndërkombëtare (ENCASIA dhe ERA) dhe vendore.</t>
  </si>
  <si>
    <t>Dy takime të rregullta në ENCASIA dhe dy në ERA.</t>
  </si>
  <si>
    <t>Funksionalizimi i administratës që parashihet me Ligjin e aviacionit civil (KHAIA - të ketë staf administrativ dhe teknik -3 persona).</t>
  </si>
  <si>
    <t xml:space="preserve">Punësimi i tre zyrtarëve teknik/profesional.  </t>
  </si>
  <si>
    <t xml:space="preserve">Përmirësimi i zbatimit të legjislacionit për përdorimin e gjuhëve. </t>
  </si>
  <si>
    <t xml:space="preserve">Inicimi për themelimin dhe funksionalizimin e Byrosë shtetërore për përkthime. </t>
  </si>
  <si>
    <t>Koncept dokumenti për themelimin dhe funksionalizimin e Byrosë shtetërore për përkthime, i miratuar.</t>
  </si>
  <si>
    <t>PKZMSA, kapitulli 23.</t>
  </si>
  <si>
    <t xml:space="preserve">Instalimi i aplikacioneve (softuerëve) për përkthim dhe për procesimin e ankesave në institucione qendrore. </t>
  </si>
  <si>
    <t>1. Numri i programeve elektronike të blera.
2. Programi programit/softuerit për procesimin e ankesave (bazës së të dhënave), i krijuar.</t>
  </si>
  <si>
    <t>Mbështetja e OJQ-ve aktive në zbatimin e projekteve vetëdijësuese për promovimin e të drejtave gjuhësore.</t>
  </si>
  <si>
    <t>Numri i projekteve të përkrahura.</t>
  </si>
  <si>
    <t xml:space="preserve">Organizimi i konferencës së 5-të të Asociacionit Ndërkombëtar të Komisionerëve të gjuhëve. </t>
  </si>
  <si>
    <t>Konferenca,  e organizuar.</t>
  </si>
  <si>
    <t>Anëtarët e Asociacionit.</t>
  </si>
  <si>
    <t xml:space="preserve">Avancimi i politikave për komunitete.  </t>
  </si>
  <si>
    <t xml:space="preserve">Hartimi i Straregjisë për mbrojtjen dhe promovimin e të drejtave të komuniteteve jo shumicë.
</t>
  </si>
  <si>
    <t xml:space="preserve">Straregjia për mbrojtjen dhe promovimin e të drejtave të komuniteteve jo shumicë, e hartuar.
</t>
  </si>
  <si>
    <t>MKK, KKK.</t>
  </si>
  <si>
    <t xml:space="preserve">Strategjija për komunitetin rom dhe ashkali, Strategjia për afirmim dhe integrim të komunitetit malazez. 
Ligji për mrojtjen dhe promovimin e të  drejtave të komuniteteve dhe pjestarëve të tyre. </t>
  </si>
  <si>
    <t>Renovimi/adaptimi i objekteve që janë prej rëndësisë kultrore dhe fetare. bashkëfinasimi i projekteve infrastruktureore   në komuna.</t>
  </si>
  <si>
    <t xml:space="preserve">Përkrahja për punësim të komuniteteve jo shumicë, si dhe vetë punësim. 
</t>
  </si>
  <si>
    <t xml:space="preserve">Numri i të punësuarve nga komunitetet jo shumicë.  </t>
  </si>
  <si>
    <t>Ministritë dhe komunat të cilat dëshirojnë të bashkëpunojnë.</t>
  </si>
  <si>
    <t xml:space="preserve">Përkrahja e  OJQ -ve dhe media të komuniteteve. </t>
  </si>
  <si>
    <t>1. Ftesat për propozime për OJQ si dhe për media.
2. Numri i projekteve të përkrahura.</t>
  </si>
  <si>
    <t xml:space="preserve">200.000 euro për media dhe 100.000 euro për OJQ.  </t>
  </si>
  <si>
    <t>Analizë mbi punësimin e komuniteteve jo shumicë në nivel qendror dhe lokal në institucionet publike.</t>
  </si>
  <si>
    <t>Analiza mbi punësimin e komuniteteve jo shumicë në nivel qendror dhe lokal në institucionet publike, e përfunduar.</t>
  </si>
  <si>
    <t>Ministritë dhe komunat.</t>
  </si>
  <si>
    <t>Përkrahja për prodhimtari vendore të komunitetit jo shumicë.</t>
  </si>
  <si>
    <t>20% të buxhetit.</t>
  </si>
  <si>
    <t>Fuqizimi i rolit të gruas në shoqëri.</t>
  </si>
  <si>
    <t>Hartimi dhe miratimi i Programit të Kosovës për barazi gjinore 2018-2022.</t>
  </si>
  <si>
    <t>Programi i Kosovës për barazi gjinore 2018-2022 i miratuar.</t>
  </si>
  <si>
    <t>ABGJ 5,000.00 euro, 25,000 euro SIDA.</t>
  </si>
  <si>
    <t xml:space="preserve">Ministritë  dhe komunat. </t>
  </si>
  <si>
    <t xml:space="preserve">PKZMSA
kapitulli 23. </t>
  </si>
  <si>
    <t>Ligji për barazi gjinore; 
Programi i Qeverisë së Kosovës 2017-2021.</t>
  </si>
  <si>
    <t xml:space="preserve">1. Numri  aktiviteteve ku është prezantuar legjislacioni primar dhe sekondar. 
2. Paketa njoftuese për barazinë gjinore, i publikuar.  </t>
  </si>
  <si>
    <t xml:space="preserve">Promovimi i legjislacionit dhe politikave publike që garantojnë barazinë gjinore dhe hartimi i paketës njoftuese për barazinë gjinore. </t>
  </si>
  <si>
    <t xml:space="preserve">5,000.00 ABGJ 
10,000.00 SIDA.  </t>
  </si>
  <si>
    <t xml:space="preserve"> PKZMSA
kapitulli 23. </t>
  </si>
  <si>
    <t xml:space="preserve">Ligji për barazi gjinore. </t>
  </si>
  <si>
    <t xml:space="preserve">Vlerësimi i ndikimit të zbatimit të LBGJ. </t>
  </si>
  <si>
    <t xml:space="preserve">EXPOSTI, i miratuar dhe publikuar. </t>
  </si>
  <si>
    <t>2,000.00 euro ABGJ 5,000.00 euro SIDA.</t>
  </si>
  <si>
    <t>Indexi i barazisë gjinore, i publikuar.</t>
  </si>
  <si>
    <t xml:space="preserve">2,500.00 ABGJ, 20,100.00 SIDA. </t>
  </si>
  <si>
    <t xml:space="preserve">Agjencia e Statistikave,
MF. </t>
  </si>
  <si>
    <t xml:space="preserve">Ligji për barazi gjinore ; Ligji për statistikat. </t>
  </si>
  <si>
    <t xml:space="preserve">Hartimi i politikës për mbledhjen e statistikave të ndara në baza gjinore.  </t>
  </si>
  <si>
    <t xml:space="preserve">Dokumenti i politikës për mbledhjen  e të dhënave të ndara në baza gjinore, i standarizuar. </t>
  </si>
  <si>
    <t xml:space="preserve">Agjencia e Statistikave. </t>
  </si>
  <si>
    <t xml:space="preserve">Shënimi i 16 ditëve të aktivizmit dhe aktiviteteve promovuese. </t>
  </si>
  <si>
    <t>Fushata e organizuar.</t>
  </si>
  <si>
    <t>1,000.00 euro
6,000.00 SIDA.</t>
  </si>
  <si>
    <t xml:space="preserve">Ligji për barazi gjinore; Ligji për mbrojtje nga dhuna në familje. </t>
  </si>
  <si>
    <t>Promovimi dhe ndarja e praktikave më të mira për buxhetimin e përgjegjshëm gjinor.</t>
  </si>
  <si>
    <t xml:space="preserve">Konferenca ndërkombëtare mbi zbatimin e buxhetimit gjinor, e realizuar. </t>
  </si>
  <si>
    <t xml:space="preserve">3,000.00, ABGJ 
20,000.00 euro - SIDA. </t>
  </si>
  <si>
    <t xml:space="preserve">Ligji për barazi gjinore; Ligji për menaxhimin financave publike. </t>
  </si>
  <si>
    <t xml:space="preserve">Krijimi i sistemit për monitorimi i zbatimit të LBGJ. </t>
  </si>
  <si>
    <t xml:space="preserve">Sistemi i monitorimit, i krijuar. </t>
  </si>
  <si>
    <t>Rritja e transparencës dhe llogaridhënies mbi barzinë gjinore me qëllim senzibilizimin e opinionit.</t>
  </si>
  <si>
    <t xml:space="preserve">web faqja e ristrukturuar. </t>
  </si>
  <si>
    <t xml:space="preserve">5,000.00 euro SIDA. </t>
  </si>
  <si>
    <t xml:space="preserve">Prezantimi i analizës së situatës mbi çështjet gjinore në Kosovë. </t>
  </si>
  <si>
    <t xml:space="preserve">Profili gjinor i Kosovës, i publikuar. </t>
  </si>
  <si>
    <t xml:space="preserve">Ligji për statistikat. </t>
  </si>
  <si>
    <t>Numri i përfitueseve.</t>
  </si>
  <si>
    <t>Përplotësimi i kornizës ligjore dhe politikat publike të hartuara për garantimin e barazisë gjinore dhe mbrojtjen nga dhuna në familje.</t>
  </si>
  <si>
    <t xml:space="preserve">Një partneritet i realizuar. </t>
  </si>
  <si>
    <t>2,000.00 ABGJ 20,000.00 euro SIDA.</t>
  </si>
  <si>
    <t>Përplotësimi i bazës ligjore dhe praktikave më të mira për zbatimin dhe buxhetimin e përgjegjshëm gjinor në institucionet e RK.</t>
  </si>
  <si>
    <t>1. Koncept dokumenti i miratuar (prill).
2. Akti normativ për buxhetim gjinor, i miratuar (dhjetor).</t>
  </si>
  <si>
    <t xml:space="preserve">3,000.00 euroABGJ ,
10,000.00 SIDA. </t>
  </si>
  <si>
    <t>Ministria e Finanacave.</t>
  </si>
  <si>
    <t xml:space="preserve">Ligji për barazi gjinore; Ligji për menaxhimin financave publike; Programi i Qeverisë së Kosovës 2017-2021. </t>
  </si>
  <si>
    <t xml:space="preserve">Përplotësimi i kornizës ligjore për trajtimin e rasteve të dhunës në familje. </t>
  </si>
  <si>
    <t xml:space="preserve">Procedurat sdandarde të veprimit, të rishikuara. </t>
  </si>
  <si>
    <t>3,000.00 euro ABGJ 8,000.00 euro SIDA.</t>
  </si>
  <si>
    <t>MD; MPMS; MASHT; MSH; Prokuroria, PK.</t>
  </si>
  <si>
    <t xml:space="preserve">Ligji për mbrojtje nga dhuna në familje. </t>
  </si>
  <si>
    <t>Vlerësimi i ndikimit të masës afirmative.</t>
  </si>
  <si>
    <t xml:space="preserve">Botimi i raportit për velrësimin e ndikimit të masës afirmative. </t>
  </si>
  <si>
    <t>Agjencia Kadastrale; MF.</t>
  </si>
  <si>
    <t xml:space="preserve">Masa 13 e SKZH  forcimi i sistemit të të drejtave pronësore. </t>
  </si>
  <si>
    <t xml:space="preserve">Ligji për barazi gjinore; Ligji për familjen, Ligji për trashëgimin, strategjia për pronat. </t>
  </si>
  <si>
    <t xml:space="preserve">Ngritja e standardeve të cilësisë dhe sigurisë së ushqimit.
</t>
  </si>
  <si>
    <t xml:space="preserve">Avancimi i bazës ligjore në fushën e ruajtjes së shëndetit publik, shëndetit të kafshëve dhe bimëve. </t>
  </si>
  <si>
    <t>1. Rregullorja për nënprodukte shtazore, e miratuar. 
2. Rregullorja për shfrytëzimin dhe tregtimin e ujërave minerale natyrore, e miratuar.
3. Rregullorja për gjurmueshmërinë e ushqimit me prejardhje shtazore, e miratuar. 
4. Planet e kontrollave zyrtare dhe të mostrimit  të  operatorëve të biznesit me ushqim, në të cilin është i përfshirë plani nacional për monitorimin e mbetjeve, të miratuara.
5. Plani shumëvjeçar për kontrollin dhe çrrënjosjen  e sëmundjeve të kafshëve, i miratuar.</t>
  </si>
  <si>
    <t xml:space="preserve">Kosto administrative.  </t>
  </si>
  <si>
    <t>ZKM, MBPZHR,         MTI, MF MAPH, MSH   MIE,MAPL.</t>
  </si>
  <si>
    <t>PKZMSA Kapitulli 12.</t>
  </si>
  <si>
    <t>Raporti i numrit të operatorëve të aprovuar dhe regjistruar.</t>
  </si>
  <si>
    <t>Furnizimi i fabrikës për përpunimin e nën-produkteve shtazore me pajisje dhe instalimi i tyre.</t>
  </si>
  <si>
    <t>Pajisjet e sjellura dhe të instaluara.</t>
  </si>
  <si>
    <t>MBPZhR
ZBE
MMPH.</t>
  </si>
  <si>
    <t>Vaksinimi i kafshëve kundër sëmundjes së Brucelozës, Antraxit, LSD, Tërbimit dhe Mortajes Klasike të derrave.</t>
  </si>
  <si>
    <t>Numri i kafshëve të vaksinuara për sëmundjet e ndryshme, i raportuar.</t>
  </si>
  <si>
    <t>MBPZHR.</t>
  </si>
  <si>
    <t>Hulumtimi i sëmundjeve: Brucelozë, Leukozë, TBC, IBR dhe Mortajës Klasike tek kafshët.</t>
  </si>
  <si>
    <t>Rezultatet e hulumtimit nga  Drejtoria e Shëndetit dhe Mirëqenies së Kafshëve, të raportuara.</t>
  </si>
  <si>
    <t>IBK, IKSHP.</t>
  </si>
  <si>
    <t>Identifikimi dhe regjistrimi i kafshëve të llojit të gjedhit, deleve, dhive dhe derrave.</t>
  </si>
  <si>
    <t>Numri i kafshëve të identifikuara dhe regjistruara, i raportuar.</t>
  </si>
  <si>
    <t xml:space="preserve">AUV                     MBPZHR.         </t>
  </si>
  <si>
    <t>Edukimi i fermerëve, informimi i tyre lidhur me popullatën e qenve në vend.</t>
  </si>
  <si>
    <t>Numri i takimeve/trajnimeve dhe numri i pjesëmarrësve të mbajtura me fermerë, i raportuar.</t>
  </si>
  <si>
    <t>AUV                     MBPZHR         M.</t>
  </si>
  <si>
    <t>Repelimi i kafshëve kundër sëmundjes Ethe Hemorragjike Krime Kongo në komunat endemike Malishevë, Rahovec, Suharekë dhe Klinë.</t>
  </si>
  <si>
    <t>Numri i aktiviteteve të ndërmarra si dhe numri i kafshëve të repeluara, i raportuar.</t>
  </si>
  <si>
    <t>AUV                     MBPZHR   
MF
MAPL.</t>
  </si>
  <si>
    <t xml:space="preserve">Zbatimi  i kontrollave zyrtare nga ana e Inspeksionit të AUV. </t>
  </si>
  <si>
    <t xml:space="preserve">Numri i kontrollave zyrtare nga sektori fitosanitar i brenshëm, fitsanitar kufitar, veterinar i brenshëm, veterinar kufitar, si dhe sanitar, i raportuar. </t>
  </si>
  <si>
    <t>IKSHP, MSH.</t>
  </si>
  <si>
    <t>PKZMSA kapitulli 12.</t>
  </si>
  <si>
    <t xml:space="preserve">Analizimi i mostrave në laboratorin e sigurisë ushqimore dhe shëndetit të kafshëve. </t>
  </si>
  <si>
    <r>
      <t>Numri i mostrave t</t>
    </r>
    <r>
      <rPr>
        <sz val="11"/>
        <color indexed="8"/>
        <rFont val="Calibri"/>
        <family val="2"/>
      </rPr>
      <t>ë</t>
    </r>
    <r>
      <rPr>
        <sz val="11"/>
        <color indexed="8"/>
        <rFont val="Book Antiqua"/>
        <family val="1"/>
      </rPr>
      <t xml:space="preserve"> pranuara dhe analizuara në sektorët e LUV, i raportuar.</t>
    </r>
  </si>
  <si>
    <t>Menaxhimi cilësor dhe efikas i sistemit të arsimit i bazuar në transparencë dhe në llogaridhënie.</t>
  </si>
  <si>
    <t>Përmirësimi i infrastrukturës arsimore për zhvillimin e procesit mësimor në të gjitha nivelet e arsimit.</t>
  </si>
  <si>
    <r>
      <rPr>
        <b/>
        <sz val="11"/>
        <color indexed="8"/>
        <rFont val="Book Antiqua"/>
        <family val="1"/>
      </rPr>
      <t>1</t>
    </r>
    <r>
      <rPr>
        <sz val="11"/>
        <color indexed="8"/>
        <rFont val="Book Antiqua"/>
        <family val="1"/>
      </rPr>
      <t xml:space="preserve">.Vazhdon ndërtimi i 11 objekteve të reja shkollore, 1 renovim dhe 5 sallave të edukatës fizike (janar-dhjetor). 
</t>
    </r>
    <r>
      <rPr>
        <b/>
        <sz val="11"/>
        <color indexed="8"/>
        <rFont val="Book Antiqua"/>
        <family val="1"/>
      </rPr>
      <t>2</t>
    </r>
    <r>
      <rPr>
        <sz val="11"/>
        <color indexed="8"/>
        <rFont val="Book Antiqua"/>
        <family val="1"/>
      </rPr>
      <t xml:space="preserve">.Fillojnë të ndërtohen 3 objekte të reja shkollore, 2 salla të sportit, si dhe renovimi i 1 objekti shkollore (prill-dhjetor).
</t>
    </r>
    <r>
      <rPr>
        <b/>
        <sz val="11"/>
        <color indexed="8"/>
        <rFont val="Book Antiqua"/>
        <family val="1"/>
      </rPr>
      <t>3</t>
    </r>
    <r>
      <rPr>
        <sz val="11"/>
        <color indexed="8"/>
        <rFont val="Book Antiqua"/>
        <family val="1"/>
      </rPr>
      <t xml:space="preserve">.Pajisja e shkollave dhe sallave të edukatës fizike  me inventarin e nevojshëm arsimor (janar-dhjetor). 
</t>
    </r>
  </si>
  <si>
    <t>9,370,000 .00 Euro (BK);  1,300,000.00 Euro                (Huamarrja).</t>
  </si>
  <si>
    <t>DKA, MAP.</t>
  </si>
  <si>
    <t>Ky aktivitet nuk është i përfshirë në SKZH.</t>
  </si>
  <si>
    <t xml:space="preserve">Plani strategjik i arsimit të Kosovës 2017-2021. </t>
  </si>
  <si>
    <r>
      <rPr>
        <b/>
        <sz val="11"/>
        <color indexed="8"/>
        <rFont val="Book Antiqua"/>
        <family val="1"/>
      </rPr>
      <t>1</t>
    </r>
    <r>
      <rPr>
        <sz val="11"/>
        <color indexed="8"/>
        <rFont val="Book Antiqua"/>
        <family val="1"/>
      </rPr>
      <t xml:space="preserve">.Gjendja fizike e objekteve edukative-arsimore e vlerësuar (janar- dhjetor).
</t>
    </r>
    <r>
      <rPr>
        <b/>
        <sz val="11"/>
        <color indexed="8"/>
        <rFont val="Book Antiqua"/>
        <family val="1"/>
      </rPr>
      <t>2</t>
    </r>
    <r>
      <rPr>
        <sz val="11"/>
        <color indexed="8"/>
        <rFont val="Book Antiqua"/>
        <family val="1"/>
      </rPr>
      <t xml:space="preserve">.Plani i investimeve për hapësirat shkollore për një periudhë 1-3 vjeçare, i hartuar dhe i rishikuar (janar-dhjetor). </t>
    </r>
    <r>
      <rPr>
        <b/>
        <sz val="11"/>
        <color indexed="8"/>
        <rFont val="Book Antiqua"/>
        <family val="1"/>
      </rPr>
      <t xml:space="preserve"> 
3</t>
    </r>
    <r>
      <rPr>
        <sz val="11"/>
        <color indexed="8"/>
        <rFont val="Book Antiqua"/>
        <family val="1"/>
      </rPr>
      <t>.Udhëzuesit për norma dhe standarde për hapësirat arsimore për parashkollorë dhe për shkolla profesionale, të hartuar.</t>
    </r>
  </si>
  <si>
    <t>Organizimi dhe monitorimi i trajnimeve për drejtorët aktual dhe individë që kanë ambicie të kandidohen për drejtor shkollash në të ardhmen.</t>
  </si>
  <si>
    <r>
      <rPr>
        <b/>
        <sz val="11"/>
        <color indexed="8"/>
        <rFont val="Book Antiqua"/>
        <family val="1"/>
      </rPr>
      <t>1</t>
    </r>
    <r>
      <rPr>
        <sz val="11"/>
        <color indexed="8"/>
        <rFont val="Book Antiqua"/>
        <family val="1"/>
      </rPr>
      <t xml:space="preserve">.250 (dyqind e pesëdhjetë) kandidatë të certifikuar. 
</t>
    </r>
    <r>
      <rPr>
        <b/>
        <sz val="11"/>
        <color indexed="8"/>
        <rFont val="Book Antiqua"/>
        <family val="1"/>
      </rPr>
      <t>2</t>
    </r>
    <r>
      <rPr>
        <sz val="11"/>
        <color indexed="8"/>
        <rFont val="Book Antiqua"/>
        <family val="1"/>
      </rPr>
      <t>.Udhëzimi administrativ  Performanca e drejtorëve dhe zëvendësdrejtorëve të institucioneve edukative-arsimore (IEA), i hartuar (prill-qershor).</t>
    </r>
  </si>
  <si>
    <t>MASHT-DKA-OJQ.</t>
  </si>
  <si>
    <t xml:space="preserve">Ky aktivitet nuk është i përfshirë në MSA. </t>
  </si>
  <si>
    <t>Avancimi i sistemit ekzistues për menaxhimin e informatave në arsim (SMIA).</t>
  </si>
  <si>
    <t>1. Nënshkrimi i kontratës me operatorin ekonomik për zhvillimin e sistemeve qendrore (shkurt-mars). 
2. Nënshkrimi i kontratës me operatorin ekonomik për avansim e sistemit SMIA(shkurt-mars).</t>
  </si>
  <si>
    <t xml:space="preserve">172,034.40 euro; 860,172.00 euro (komplet buxheti i ndarë për SMIA deri ne finalizim të projektit). </t>
  </si>
  <si>
    <t>Masa 5 në SKZH.</t>
  </si>
  <si>
    <t>Rishikimi i organogramit të MASHT-it.</t>
  </si>
  <si>
    <t>Organogrami i rishikuar.</t>
  </si>
  <si>
    <t>10,000 (Projekti i EU).</t>
  </si>
  <si>
    <t xml:space="preserve">Politikë e re. </t>
  </si>
  <si>
    <t>Promovimi i shëndetit në shkolla përmes koordinimit të aktiviteteve që ndërlidhen me promovimin e shëndetit.</t>
  </si>
  <si>
    <r>
      <rPr>
        <b/>
        <sz val="11"/>
        <color indexed="8"/>
        <rFont val="Book Antiqua"/>
        <family val="1"/>
      </rPr>
      <t>1</t>
    </r>
    <r>
      <rPr>
        <sz val="11"/>
        <color indexed="8"/>
        <rFont val="Book Antiqua"/>
        <family val="1"/>
      </rPr>
      <t xml:space="preserve">.Programet lëndore (ku përfshihen njohuritë për shëndetin riprodhues, për ushqimin e shëndetshëm, dukuritë negative, si: droga, alkooli etj.) të hartuara (shtator-dhjetor). 
</t>
    </r>
    <r>
      <rPr>
        <b/>
        <sz val="11"/>
        <color indexed="8"/>
        <rFont val="Book Antiqua"/>
        <family val="1"/>
      </rPr>
      <t>2</t>
    </r>
    <r>
      <rPr>
        <sz val="11"/>
        <color indexed="8"/>
        <rFont val="Book Antiqua"/>
        <family val="1"/>
      </rPr>
      <t xml:space="preserve">.Materialet ndihmëse për mësimdhënës për shëndetin riprodhues, të përgatitura (shtator-dhjetor). 
</t>
    </r>
    <r>
      <rPr>
        <b/>
        <sz val="11"/>
        <color indexed="8"/>
        <rFont val="Book Antiqua"/>
        <family val="1"/>
      </rPr>
      <t>3</t>
    </r>
    <r>
      <rPr>
        <sz val="11"/>
        <color indexed="8"/>
        <rFont val="Book Antiqua"/>
        <family val="1"/>
      </rPr>
      <t>.Udhëzuesi për SHPSH, i hartuar (shtator-tetor).</t>
    </r>
  </si>
  <si>
    <t>UNFPA, MSH, OBSH, MMPH, UNICEF.</t>
  </si>
  <si>
    <t>Ministritë e linjës.</t>
  </si>
  <si>
    <t>Përmirësimi i infrastrukturës ligjore dhe institucionale të sistemit të drejtësisë.</t>
  </si>
  <si>
    <t>Ristrukturimi i brendshëm i Departamentit për profesione të lira.</t>
  </si>
  <si>
    <t>Fuqizimi i profesioneve të lira ligjore.</t>
  </si>
  <si>
    <t>1. Divizioni për mbikëqyrjen e ligjmërisë së punës së pofesioneve të lira, i themeluar (tetor).</t>
  </si>
  <si>
    <t xml:space="preserve">1. Numri i noterëve të licencuar,  i rritur.                                                             
2. Numri i përmbaruesve privat, i rritur.                                          
3. Numri  i administratorëve falimentues, i rritur.                                                   
4. Numri  i trajnimeve të avancuara për noter.                                                       
5. Numri i  trajnimeve për përmbarues privat.                                                                
6. Numri i trajnimeve për ndërmjetësues.                                          
7. Ndryshimi/plotësimi i Ligjit për provimin e jurisprudences, i miratuar (qershor).     
</t>
  </si>
  <si>
    <t>Akademia e Drejtësisë, Oda e Noterëve dhe Oda e Përmbaruesve Privat.</t>
  </si>
  <si>
    <t>Përmirësimi i kornizës ligjore në fushën e të drejtave  njeriut.</t>
  </si>
  <si>
    <t xml:space="preserve">1.Vleresimi -ex post i Ligjit për Avokatin e Popullit, i përfunduar (mars).                                      </t>
  </si>
  <si>
    <t>Avancimi ndihmës dhe bashkëpunimit juridik ndërkombëtar.</t>
  </si>
  <si>
    <t>Propozimi, negocimi dhe lidhja e marrëveshjeve për ekstradim, transferim të personave të dënuar dhe ndihmë  juridike të ndërjsjellë në çështjet penale dhe ndihmë juridike  të ndërsjellë në çështjet civile dhe tregtare.</t>
  </si>
  <si>
    <t xml:space="preserve">1. Numri i marrëveshjeve të inicuara dhe të negociuara (dhjetor). 
2. Numri i marrëveshjeve të nënshkruara (dhjetor).    </t>
  </si>
  <si>
    <t>PKZMSA Kapitulli 24.</t>
  </si>
  <si>
    <t xml:space="preserve">Përmirësimi i kornizës ligjore në fushën e bashkëpunimit juridik ndërkombëtar. </t>
  </si>
  <si>
    <t>1.Koncept dokumenti për fushën e  bashkëpunimit juridik ndërkombëtar në çështjet penale, i miratuar (maj).                                                                                                                                       
2. Koncept dokumenti për fushën e bashkëpunimit juridik ndërkombëtar në çeshtjet  civile, i miratuar (maj).</t>
  </si>
  <si>
    <t>KGJK            KPK, PK.</t>
  </si>
  <si>
    <t>Intensifikimi i bashkëpunimi juridik ndërkombëtar në çështjet civile dhe penale.</t>
  </si>
  <si>
    <t>1. Përgatitja dhe përdorimin i formularëve të standardizuar për procedimin e kërkesave nga Kosova për tek autoritetet e huaja (qershor).                  
2. Stafi i DBJN-së, i plotësuar, (qershor).                                               
3. Trajnimi i stafit, i realizuar (dhjetor).                      
4. Organizimi i aktiviteteve të përbashkëta, me akterët relevant lidhur me fushën e bashkëpunimit juridik ndërkombëtar, të realizuara (dhjetor).                                                          
5. Hartimi i raporteve periodike lidhur me monitorimin e zbatimit të marrëveshjeve (dhjetor).</t>
  </si>
  <si>
    <t>Akademia e Drejtësisë, KGJK, KPK.</t>
  </si>
  <si>
    <t xml:space="preserve">Administrimi më efikas i sistemit të ekzekutimit të sanksioneve penale. </t>
  </si>
  <si>
    <t>Përmirësimi i sistemit të institucioneve korrektuese dhe ngritja profesionale e stafit të Shërbimit Korrektues të Kosovës.</t>
  </si>
  <si>
    <t>1. Strategjia për fushën e ekzekutimit të sanksioneve penale, e hartuar (qershor).   
2. Ndryshim/plotësimi i Rregullores së Qeverisë (QRK) Nr. 14/2016 për themelimin e institucioneve korrektuese, (mars). 
3. Ndryshimi/plotësimi i Udhëzimit administrativ për rendin e brendshëm shtëpiak, i miratuar (mars).
4. Udhëzimi administrativ që përcakton gradat e zyrtarëve korrektues, kontrollimin e të kaluarës së tyre, periudhën provuese dhe promovimin, i hartuar ( mars).
5. Udhëzimi administrativ për pagat dhe benificionet e tjera për zyrtarët korrektues, i miratuar (mars).
6. Udhëzimi administrativ për listën e mjeteve shtrënguese të lejuara, i miratuar (mars).   
7. Udhëzimi administrativ që përcakton kushtet dhe procedurat e veçanta për dhënien e lejes për të dënuarit që punojnë jashtë institucionit Korrektues dhe procedurat për punën  e të dënuarve jashtë institucionit Korrektues, i miratuar (dhjetor).   
8. Udhëzimi administrativ për procedurën për punësimin e të dënuarve, pezullimin dhe lirimin e të dënuarve nga puna, i miratuar (dhjetor).
9.Themelimi dhe funksionalizimi i Qendrës për vlerësimin dhe klasifikimin e të burgosurve, i përfunduar, (shtator).                                                                                                            
10. Njësia e Inteligjencës në kuadër të SHKK, e themeluar (tetor).                                                 
11. Njësia ekonomike në kuadër të ShKK-së, e themeluar (tetor).                                   
12.Trajnimet e stafit Korrektues dhe Civil, të realizuara (dhjetor).                                                                                                                                                                                                                                                                                                                                                                         13. Numri i vlerësimeve të bëra për të burgosur, (dhjetor).                                                                                        
14. Trajnimet specifike të stafit në drejtësi për të mitur, (dhjetor).</t>
  </si>
  <si>
    <t>MSA  Kapitulli 23.</t>
  </si>
  <si>
    <t>Ristrukturimi i brendshëm i SHSK-së.</t>
  </si>
  <si>
    <t xml:space="preserve">Luftimi i korrupsionit, kontrabandës, nepotizmit dhe diskriminimit në sistemin e burgjeve. </t>
  </si>
  <si>
    <r>
      <t xml:space="preserve">1 Numri i rasteve të gjetjes së kontrabandës te të burgosurit (dhjetor).  
2. Numri i rasteve të parandalimit të kontrabandës (dhjetor).                                                              
3. Numri i masave disiplinore të shqiptuara ndaj stafit (dhjetor). 
4. Numri i  vizitave mbikqyrëse në zbatimin e legjislacionit nga ana e Zyrës Qendrore të SHKK-së (dhjetor).                                               
5. Numri i ankesave nga ana e të burgosurve, të trajtuara (dhjetor).                                               
6. Numri i inspektimeve nga Inspektorati në SHKK, të realizuara (dhjetor).     </t>
    </r>
  </si>
  <si>
    <t xml:space="preserve"> KPK, PK .</t>
  </si>
  <si>
    <t xml:space="preserve">1.Drejtorati për kordinimin e zyreve rajonale, i themeluar (qershor). 
2. Numri i stafit të SHSK-së, i rekrutuar (qershor). </t>
  </si>
  <si>
    <t>Ngritja e kapaciteteve të SHSK-së për mbikëqyrjen e MDA-së.</t>
  </si>
  <si>
    <r>
      <t>1</t>
    </r>
    <r>
      <rPr>
        <sz val="11"/>
        <color indexed="8"/>
        <rFont val="Book Antiqua"/>
        <family val="1"/>
      </rPr>
      <t>.Organizimi i trajnimeve nga eskpertët vendor dhe ndërkombëtar, (dhjetor).
2.Vizita studimore për stafin e SHSK-së, (dhjetor).</t>
    </r>
  </si>
  <si>
    <t>AKSP          IGJK       Projekti IPA "Fuqizimi i mëtejmë i ShKK dhe ShSK".</t>
  </si>
  <si>
    <t xml:space="preserve">Plani zhvillimor strategjik i MD 2018 - 2021. </t>
  </si>
  <si>
    <t>Ngritja e vetëdijesimit të opinionit profesional dhe publik mbi shqiptimin dhe ekzekutimin e masave dhe dënimeve alternative.</t>
  </si>
  <si>
    <r>
      <t>1.</t>
    </r>
    <r>
      <rPr>
        <sz val="11"/>
        <color indexed="8"/>
        <rFont val="Book Antiqua"/>
        <family val="1"/>
      </rPr>
      <t xml:space="preserve">Organizimi i tryezave/punëtorive të përbashkëta me gjyqtarë, prokurorë, avokatë dhe grupe të tjera të interesit, (dhjetor).                    </t>
    </r>
  </si>
  <si>
    <t>KGJK            KPK             IGJK         AKSP     Projekti IPA "Fuqizimi i mëtejmë i ShKK dhe ShSK".</t>
  </si>
  <si>
    <t>Fuqizimi i Inspektoratit të MD-së për SHKK.</t>
  </si>
  <si>
    <t xml:space="preserve">1. Ngritja e kapaciteteve profesionale të inspektoratit  përmes trajnimeve, vizitave studimore, (dhjetor).                                </t>
  </si>
  <si>
    <t>Programi i Këshillit Evropian për ngritjen e kapaciteteve të Inspektoratit, IKAP.</t>
  </si>
  <si>
    <t>Fuqizimi i kapaciteteve të mjekësisë ligjore dhe hulumtimi i krimeve të luftës.</t>
  </si>
  <si>
    <t>Funksionalizimi i plotë i Institutit të mjekësisë ligjore.</t>
  </si>
  <si>
    <t xml:space="preserve">1. Strategjia për fushën e Mjekësisë ligjore, e hartuar, (dhjetor).
2.Projekt-rregullore për  organizimin e brendshëm dhe sistematizimin e vendeve të punës në Institutin e mjekësisë ligjore, e hartuar (qershor).
3. Udhëzimi administrativ për ekzaminim mjekoligjor, i miratuar (tetor). 
4. Drejtorati për Administratë sipas organizimit të ri për IML, i themeluar, (tetor).                                 
</t>
  </si>
  <si>
    <t>MAP, MPB, MSh, KQPP/ZKM, KNKK.</t>
  </si>
  <si>
    <t>Ngritja e kapaciteteve profesionale në fushën e mjekësisë ligjore.</t>
  </si>
  <si>
    <t xml:space="preserve">1. Numri i trajnimeve për edukimin e vazhdueshëm profesional, (dhjetor).
2. Fillimi i digjitalizimit të databazës së përgjithshme të IML-së, (dhjetor).                                
3. Numri i trajnimeve të realizuara në fushën emjekësisë ligjore, (dhjetor).
4. Dy antropolog mjekoligjor të trajnuar,  (dhjetor).        </t>
  </si>
  <si>
    <t>MAP, Ambasada Britaneze, Projekti IPA II.</t>
  </si>
  <si>
    <t>Rritja e efikasitetit në trajtimin e rasteve të personave të pagjetur.</t>
  </si>
  <si>
    <t xml:space="preserve">1. Funksionalizimi dhe menaxhimi i AM/PM databazës, (dhjetor).
2. Trajtimi i mbetjeve mortore ekzistuese dhe artefakteve, (shtator).                        </t>
  </si>
  <si>
    <t>KQPP/ZKM, KNKK.</t>
  </si>
  <si>
    <t>Avancimi i shërbimeve laboratorike  mjekoligjore.</t>
  </si>
  <si>
    <r>
      <rPr>
        <b/>
        <sz val="11"/>
        <color indexed="8"/>
        <rFont val="Book Antiqua"/>
        <family val="1"/>
      </rPr>
      <t xml:space="preserve">1. </t>
    </r>
    <r>
      <rPr>
        <sz val="11"/>
        <color indexed="8"/>
        <rFont val="Book Antiqua"/>
        <family val="1"/>
      </rPr>
      <t xml:space="preserve">Themelimi  i shërbimeve të reja laboratorike  mjekoligjore, (qershor).
</t>
    </r>
    <r>
      <rPr>
        <b/>
        <sz val="11"/>
        <color indexed="8"/>
        <rFont val="Book Antiqua"/>
        <family val="1"/>
      </rPr>
      <t>2.</t>
    </r>
    <r>
      <rPr>
        <sz val="11"/>
        <color indexed="8"/>
        <rFont val="Book Antiqua"/>
        <family val="1"/>
      </rPr>
      <t xml:space="preserve"> Iniciimi i procedurave rreth akreditimit të shërbimeve laboratorike mjekoligjore, (dhjetor). </t>
    </r>
  </si>
  <si>
    <t>Ristrukturimi i mekanizmit për hulumtimin e krimeve të luftës.</t>
  </si>
  <si>
    <t>1. Ndryshim/plotësimi i Rregullores QRK-Nr. 31/2013 për organizimin e brendshëm në MD, e miratuar, (mars).
2. Departamenti për drejtësi tranzicionale, i themeluar, (dhjetor). 
3. Divizioni për koordinimin e procesit për mbrojtjen juridike dhe mbështetjen financiare të personave të akuzuar potencial në proceset gjyqësore pranë Dhomave të Specializuara, i themeluar (dhjetor). 
4. Zyra per  kompenzimin e viktimave të krimit, e themeluar (dhjetor).</t>
  </si>
  <si>
    <t xml:space="preserve"> Zhvillimi i kapaciteteve profesionale për funksionim efikas në fushën e drejtësisë.</t>
  </si>
  <si>
    <t>Funksionalizimi i plotë i Avokaturës shtetërore dhe krijimi i njësisë së veçantë për çështje të arbitrazhit.</t>
  </si>
  <si>
    <r>
      <t xml:space="preserve">1. Koncept dokumenti për Avokaturën shtetërore, i hartuar (qershor).   </t>
    </r>
    <r>
      <rPr>
        <b/>
        <sz val="11"/>
        <color indexed="8"/>
        <rFont val="Book Antiqua"/>
        <family val="1"/>
      </rPr>
      <t xml:space="preserve">
</t>
    </r>
    <r>
      <rPr>
        <sz val="11"/>
        <color indexed="8"/>
        <rFont val="Book Antiqua"/>
        <family val="1"/>
      </rPr>
      <t xml:space="preserve">2. Plotësimi i numrit të avokatëve shtetëror,   (dhjetor).                                                                        
3. Ngritja e kapaciteteve profesionale të avokatëve shtetëror (dhjetor).    </t>
    </r>
  </si>
  <si>
    <t>MAP, MAPL, Asociacioni i komunave.</t>
  </si>
  <si>
    <t>Avancimi i sistemit të administrimit të pasurisë së sekuestruar dhe konfiskuar.</t>
  </si>
  <si>
    <t xml:space="preserve">1.Aktivitetet e përbashkëta për fushën e konfiskimit/sekuestrimit të pasurisë me akterët relevant, të realizuara, (dhjetor).
2. Rritja e numrit të stafit të AAPSK-së, (qershor).                                                                      
3. Zgjerimi i hapësirave të depos ekzistuese, (nëntor).                                                           
4. Numri i vendimeve të pranuara dhe vlera e pasurisë së sekuestruar ose të konfiskuar nën administrimin e AAPSK-së, (dhjetor).
5. Numri i ankandeve të realizuara për shitjen e pasurisë së sekuestruar dhe konfiskuar dhe të hyrat e realizuara, (dhjetor).                                                 
6. Numri i trajnimeve të realizuara, (dhjetor).
</t>
  </si>
  <si>
    <t>Gjykatat, Prokuroritë, Policia; IKAP projekti Projekti i IPA “Mbështetje e mëtejme për institucionet e Kosovës në luftën kundër krimit të organizuar dhe korrupsionit”.</t>
  </si>
  <si>
    <t>Forcimi i mëtejmë i  disiplinës fiskale dhe financave publike të shëndosha.</t>
  </si>
  <si>
    <t>Përmirësimi i mëtejshëm i sistemit elektronik për mbledhjen e të hyrave tatimore, doganore dhe tatimit në pronë.</t>
  </si>
  <si>
    <t xml:space="preserve">1. Avancimet e moduleve të sistemit elektronik të procesimit ASYCUDA .
2. Zhvilimi dhe avancimi i sitemit  të tatimit në pronë, implementimi i tatimit në tokë.   
3. Shërbimet e reja në sistemin e deklarimit elktronik në EDI, të lancuara. 
                                                                                                                                                                                                                                                                              </t>
  </si>
  <si>
    <t xml:space="preserve">Kapitulli 29 Dogana. </t>
  </si>
  <si>
    <t>Programi i Qeverisë 2017-2021, Shtylla II Zhvillimi ekonomik dhe punësimi, MF Objektivi 2
Plani strategjik i DK 2016-2018.
Plani strategjik i ATK 2015-2020
SRMFP/ Prioriteti 3.</t>
  </si>
  <si>
    <t>1. Funksionalizimi i sistemit të barkodeve për  mbledhjen e akcizës  për pajisjet e lojërave të fatit.
2. Plani strategjik 2019-2021 i Doganës së Kosovës i rishikuar.
3. Matja e përmbushjes së Blueprint-it për Dogana në 24 fusha.
4. Shërbimi i e-faturave.
5. Publikimi i rregulloreve komunale për vitin tatimor 2019.  
5. Organizimi dhe mbajtja e forumit vjetor për tatimin në pronë.
6. Organizimi dhe mbajtja e punëtorive lidhur me tatimin në pronë.</t>
  </si>
  <si>
    <t>DK
DTP
Komunat, SIDA, USAID, DEMOS.</t>
  </si>
  <si>
    <t>Kapitulli 29 Dogana .</t>
  </si>
  <si>
    <t>Programi i Qeverisë 2017-2021, Shtylla II Zhvillimi ekonomik dhe punësimi, MF Objektivi 2
Plani strategjik i DK 2016-2018.</t>
  </si>
  <si>
    <t>Projektligji për Buxhetin e Republikës së Kosovës për vitin 2019.</t>
  </si>
  <si>
    <t>Programi i Qeverisë 2017-2021, Shtylla II Zhvillimi ekonomik dhe punësimi, MF Objektivi 1
LMFPP.</t>
  </si>
  <si>
    <t>1. Qarkoret Buxhetore të shpërndara.
2. Dëgjimet buxhetore të mbajtura.
3. Projektligji i aprovuar në Qeveri.</t>
  </si>
  <si>
    <t>Hartimi i Akteve nënligjore për tatimin në pronën e paluajtshme.</t>
  </si>
  <si>
    <t>1. Aktet nënligjore për tatimin në pronën epaluajtshme, të aprovuara.</t>
  </si>
  <si>
    <t>Qeveria e Kosoves. MBPYHR. MAPL, Komunat.</t>
  </si>
  <si>
    <t>Programi i Qeverisë 2017-2021, Shtylla II Zhvillimi ekonomik dhe punësimi, MF Objektivi 3
Ligji për tatimin në pronën e paluajtshme.</t>
  </si>
  <si>
    <t>Ngritja e përmbushjes së obligimeve tatimore përmes rritjes së numrit të bizneseve të regjistruara dhe inkasimit të borxheve tatimore.</t>
  </si>
  <si>
    <t>1. Numrri i bizneseve të regjistruara, i rritur.
2.Shuma e rritur e inkasimit të borxheve.</t>
  </si>
  <si>
    <t>PKZMSA/ Kapitulli 16,</t>
  </si>
  <si>
    <t>Programi i Qeverisë 2017-2021, Shtylla II Zhvillimi ekonomik dhe punësimi, MF Objektivi 2
Plani strategjik i ATK 2015-2020.</t>
  </si>
  <si>
    <t>Negocimi i marrëveshjeve për eliminimin e tatimit të dyfishtë në të ardhura dhe kapital, dhe luftimit të evazionit fiskal, me shtetet anëtare të BE-së.</t>
  </si>
  <si>
    <t>1. Numri i rritur i marrëveshjeve të inicuara. 
2. Numri i marrëveshjeve të nënshkruara.</t>
  </si>
  <si>
    <t>MF-ATK.</t>
  </si>
  <si>
    <t>PKZMSA/ Kapitulli 16.</t>
  </si>
  <si>
    <t>Programi i Qeverisë 2017-2021, Shtylla II Zhvillimi ekonomik dhe punësimi, MF Objektivi 3
Plani strategjik i ATK 2015-2020.</t>
  </si>
  <si>
    <t xml:space="preserve">Menaxhimi efikas dhe transparent i financave publike përmes kontrolleve efektive. </t>
  </si>
  <si>
    <t>Ngritja  e kapaciteteve në fushën e  menaxhimit financiar dhe kontrollit.</t>
  </si>
  <si>
    <t xml:space="preserve">1. Vazhdimi i pilot projekteve në 5 organizata buxhetore për zbatimin e menaxhimit financiar dhe të kontrollit. 
2. Numri i  menaxherëve të  trajnuar për menaxhimin e rrezikut/ regjistrat e rreziqeve. 
3. Numri i  ZKA-ve dhe zyrtarët financiar të trajnuar për pyetesorë vetëvlerësues.     
4. Analiza e zbatimit të menaxhimit të rrezikut me qëllim identifikimin dhe marrjen e veprimeve që mund të rrisin pranimin/përdorimin në praktikë, e finalizuar.  </t>
  </si>
  <si>
    <t xml:space="preserve">NJQH/MFK dhe AB. </t>
  </si>
  <si>
    <t>PKZMSA, Kapitulli 32.</t>
  </si>
  <si>
    <t>Programi i Qeverisë 2017-2021, Shtylla II Zhvillimi ekonomik dhe punësimi
SRMFP /Prioriteti 2.</t>
  </si>
  <si>
    <t>Ngritja e llogaridhënies menaxheriale në OB  nëpërmjet  trajnimit   të vazhdueshëm profesional.</t>
  </si>
  <si>
    <t>1. Numri i ZKA dhe ZKF  të trajnuar.</t>
  </si>
  <si>
    <t>PKZMSA/ Kapitulli 32.</t>
  </si>
  <si>
    <t>Raportimi i rregullt për ekzekutim të buxhetit.</t>
  </si>
  <si>
    <t>1. Raportet ditore.
2. Raportet mujore. 
3. Raportet tremujore. 
4. Raportet vjetore.</t>
  </si>
  <si>
    <t>Thesari
BQK
FMN
USAID.</t>
  </si>
  <si>
    <t>Programi i Qeverisë 2017-2021, Shtylla II Zhvillimi ekonomik dhe punësimi, MF Objektivi 1
SRMFP. Prioriteti 11.</t>
  </si>
  <si>
    <t>Rishikimi i legjislacionit të borxhit publik.</t>
  </si>
  <si>
    <t>1.Koncept dokumentit për trajtimin e legjislacionit të borxhit publik  (janar - mars).
2. Ligji i aprovuar (mars -shtator).</t>
  </si>
  <si>
    <t>Programi i Qeverisë 2017-2021, Shtylla II Zhvillimi ekonomik dhe punësimi, MF Objektivi 1.</t>
  </si>
  <si>
    <t>Rishikimi i legjislacionit doganor.</t>
  </si>
  <si>
    <t>Projektligji për Kodin doganor dhe të akcizave i aprovuar në Qeveri.</t>
  </si>
  <si>
    <t>MF/ATK/DK.</t>
  </si>
  <si>
    <t>PKZMSA, kapitulli 29 “Dogana”.</t>
  </si>
  <si>
    <t>Programi i Qeverisë 2017-2021, Shtylla II Zhvillimi ekonomik dhe punësimi, MF Objektivi 2
SRMFP Prioriteti 3
PRE Masa 13.</t>
  </si>
  <si>
    <t>1. Vendimi i Qeverisë për aprovimin e KASH-it 2019-2021.</t>
  </si>
  <si>
    <t xml:space="preserve">Kuvendi  dhe Qeveria e Republikës së Kosovës;  Zyra për Planifikim Strategjik, ZKM; OB. </t>
  </si>
  <si>
    <t>Programi i Qeverisë 2017-2021, Shtylla II Zhvillimi ekonomik dhe punësimi, MF Objektivi 1
Deklarata e prioriteteve strategjike të Qeverisë,  Vendimet e Komisionit të Granteve; Letra e qëllimit dhe raporti i FMN-së . SRMFP / Prioriteti 4.</t>
  </si>
  <si>
    <t>Hartimi i propozim buxhetit të Republikës së Kosovës për vitin 2019  dhe  vlerësimet për vitet 2020 dhe 2021.</t>
  </si>
  <si>
    <t xml:space="preserve">1. Propozim buxheti i hartuar  (tetor).
</t>
  </si>
  <si>
    <t xml:space="preserve">Programi i Qeverisë 2017-2021, Shtylla II Zhvillimi ekonomik dhe punësimi, MF Objektivi 1
Deklarata e prioriteteve strategjike të Qeverisë,  KASH.
SRMFP/ Prioriteti 5. </t>
  </si>
  <si>
    <t>Rishikimi i Buxhetit për vitin 2018.</t>
  </si>
  <si>
    <t>1. Hartimi i rishikimit.
2. Vendimi i Qeverisë për aprovim të dokumentit.</t>
  </si>
  <si>
    <t>Organizatat buxhetore.</t>
  </si>
  <si>
    <t>Hartimi i Raportit mbi  vlerësimin e përshtatshmërisë së sistemit të financimit komunal.</t>
  </si>
  <si>
    <t>Komunat, Qeveria,  ministritë e linjës.</t>
  </si>
  <si>
    <t xml:space="preserve">Programi i Qeverisë 2017-2021, Shtylla II Zhvillimi ekonomik dhe punësimi, MF Objektivi 1
KASH-i,  Vendimet e Komisionit të Granteve,  Deklarata e prioriteteve strategjike të Qeverisë. </t>
  </si>
  <si>
    <t>Identifikimi dhe aprovimi i prokurimeve të centralizuara për vitin 2018.</t>
  </si>
  <si>
    <t>1. Udhëzimi administrativ për listën e artikujve të përdorimit të përbashkët për vitin 2018,  i aprovuar.</t>
  </si>
  <si>
    <t>Kosto
administrative</t>
  </si>
  <si>
    <t>Të gjitha autoritetet kontraktuese të nivelit qendror dhe lokal.</t>
  </si>
  <si>
    <t>PKZMSA/ Kapituli 5.</t>
  </si>
  <si>
    <t>SKZH. Masa 12.</t>
  </si>
  <si>
    <t>Programi i Qeverisë 2017-2021, Shtylla II Zhvillimi ekonomik dhe punësimi, MF Objektivi 5.</t>
  </si>
  <si>
    <t>Zhvillimi, monitorimi dhe matja e performancës  së kontratave për prokurime qendrore.</t>
  </si>
  <si>
    <t xml:space="preserve">1. Mjetet e kursyera të mjeteve buxhetore si rezultat e prokurimeve të centralizuara.
2. Numri i kontratave të centralizuara.
</t>
  </si>
  <si>
    <t>Të gjitha palët pjesëmarrëse  në kontrata përkatëse  të prokurimeve të centralizuara.</t>
  </si>
  <si>
    <t xml:space="preserve">SKZH  Masa 12. </t>
  </si>
  <si>
    <t xml:space="preserve">Trajnimi i AB në programin për arsimim të vazhduar profesional. </t>
  </si>
  <si>
    <t>1. Numri i  trajnimeve.                                               2. Numri i pjesëmarrësve.</t>
  </si>
  <si>
    <t xml:space="preserve">IKAP -NjAB. </t>
  </si>
  <si>
    <t>Programi i Qeverisë 2017-2021, Shtylla II Zhvillimi ekonomik dhe punësimi, MF Objektivi 5
Strategjia për KBFP 2015-2019/ SRMFP / Prioriteti 8.</t>
  </si>
  <si>
    <t xml:space="preserve">Trajnimi i stafit të NjQH/AB dhe auditorëve për auditimin e fondeve të BE-së dhe stafit të NjQH/MFK  për avancim të monitorimit në fushën e MFK. </t>
  </si>
  <si>
    <t xml:space="preserve">1. Stafi i  NjQH/AB dhe 10 auditorëve të brendshëm të trajnuar  për auditimin e fondeve të BE-së.
2. Stafi i NjQH/MFK  I trajnuar për monitorimin në fushën e MFK . </t>
  </si>
  <si>
    <t xml:space="preserve">NjQH/MFK dhe AB. </t>
  </si>
  <si>
    <t>Programi i Qeverisë 2017-2021, Shtylla II Zhvillimi ekonomik dhe punësimi, MF Objektivi 5
Strategjia për KBFP 2015-2019 SRMFP/ Prioriteti 8.</t>
  </si>
  <si>
    <t xml:space="preserve">Monitorimi i NjAB të përzgjedhura dhe  monitorimi  i organizatave buxhetore për zbatimin e menaxhimit financiar, i kontrollit dhe auditimit të brendshëm.  </t>
  </si>
  <si>
    <t xml:space="preserve">1. 10 NjAB të monitoruara.            
2. 10 OB të monitoruara bazuar në pyetësorë vetëvlerësues.  </t>
  </si>
  <si>
    <t>PKZMSA/Kapitulli 32.</t>
  </si>
  <si>
    <t xml:space="preserve">Programi i Qeverisë 2017-2021, Shtylla II Zhvillimi ekonomik dhe punësimi, MF Objektivi 5
Strategjia për KBFP 2015-2019
SRMFP/ Prioriteti 8. </t>
  </si>
  <si>
    <t xml:space="preserve">Monitorimi i përputhshmërisë së pasqyrave financiare vjetore me kërkesat e Ligjit për kontabilitet, raportim financiar dhe auditim.
</t>
  </si>
  <si>
    <t>1. Pasqyrat financiare të pranuara në kohë. 
2. Performanca e pasqyrave financiare, e hartuar.</t>
  </si>
  <si>
    <t>Këshilli i Kosovës për raportim financiar, Sekretariati i Keshillit, Analistët e standardeve të raportimit financiar dhe standardeve të auditimit, Komisioni i standardeve të raportimit financiar.</t>
  </si>
  <si>
    <t xml:space="preserve">Programi i Qeverisë 2017-2021, Shtylla II Zhvillimi ekonomik. </t>
  </si>
  <si>
    <t xml:space="preserve">Procesimi i aplikacioneve për licencim dhe vazhdim licence të auditorëve, dhe firma  ligjore të auditimit. 
</t>
  </si>
  <si>
    <t>1. Licencat e lëshuara për auditorë dhe firma audituese.</t>
  </si>
  <si>
    <t>Këshilli i Kosovës për raportim financiar, Sekretariati i Këshillit, Komisioni për licencim.</t>
  </si>
  <si>
    <t>Programi i Qeverisë 2017-2021, Shtylla II Zhvillimi ekonomik dhe punësimi.</t>
  </si>
  <si>
    <t>DK
DTP
ATK.</t>
  </si>
  <si>
    <t>Thesari.</t>
  </si>
  <si>
    <t xml:space="preserve">Kosto administrative.
</t>
  </si>
  <si>
    <t>Kosto
administrative.</t>
  </si>
  <si>
    <t>TAIEX.</t>
  </si>
  <si>
    <t xml:space="preserve"> Krijimi i mjedisit të favorshëm ligjor, rregullator dhe hartimi i dokumenteve strategjike për përmirësimin e vazhdueshëm të cilësisë së shërbimeve dhe mjedisit në fushën e energjisë.</t>
  </si>
  <si>
    <t>Hartimi dhe miratimi i kornizës ligjore për menaxhimin e burimeve energjetike dhe sistemit energjitik.</t>
  </si>
  <si>
    <t>Ligji për ndryshimin dhe plotësimin e Ligjit Nr.04/L-016 për efiqiencën e energjisë, i përgatitur dhe miratuar në Qeveri.</t>
  </si>
  <si>
    <t>Pa kosto shtesë.</t>
  </si>
  <si>
    <t>PKZMSA Kapitulli 15 3.16,    era, prioriteti 2.7 c.ii.</t>
  </si>
  <si>
    <t>Programi i Qeverisë së Republikës së Kosovës 2017-2021; Strategjia e energjisë e Republikës së Kosovës 2009-2018; Plani kombëtare i veprimit për eficiencë të energjisë 2010-2018;PRE 2018-2020.</t>
  </si>
  <si>
    <t>Hartimi i dokumenteve strategjike në fushën e energjisë.</t>
  </si>
  <si>
    <t xml:space="preserve">1. Programi i zbatimit të Strategjisë së energjisë 2017-2019. </t>
  </si>
  <si>
    <t>Pa kosot shtesë.</t>
  </si>
  <si>
    <t>PKZMSA Kapitulli 15 3.16.2.</t>
  </si>
  <si>
    <t>Masa 25.</t>
  </si>
  <si>
    <t>Programi i Qeverisë së Republikës së Kosovës 2017-2021; Marrëveshja e Stabilizim Asocimit; Programi i reformave ekonomike.</t>
  </si>
  <si>
    <t xml:space="preserve">Zbatimi i planit kombëtar të veprimit për burime të ripërtëritshme të energjisë (2011-2020). </t>
  </si>
  <si>
    <t>1.Plani i rishikuar i veprimit për burime të ripërtëritshme të energjisë, i miratuar (mars).
2.Caqet vjetore prej 22% të BRE-ve, të plotësuara (dhjetor).</t>
  </si>
  <si>
    <t>PKZMSA Kapitulli 15 3.16.3.</t>
  </si>
  <si>
    <t xml:space="preserve"> Masa 28,Aktiviteti 1.</t>
  </si>
  <si>
    <t>Strategjia e Energjise; Plani kombëtar i veprimit për burime të ripertëritshme të energjisë (2011-2020); Programi i Qeverisë së Republikës së Kosovës 2017-2021.</t>
  </si>
  <si>
    <t>Hartimi i politikave strategjike për zhvillim të qëndrueshëm të sektorit minerar përmes promovimit, hulumtimit dhe shfrytëzimit të qëndrueshëm të resurseve minerale me qëllim të zhvillimit ekonomik.</t>
  </si>
  <si>
    <t>Qeveria; Operator Sistemi, Transmisioni dhe Tregu; Zyra e Rregullatorit të Energjisë; Korporata Energjetike e Kosovës;Kompania kosovare për distribuim dhe furnizim me energji elektrike; Kompania kosovare për furnizim me energji elektrike;Ngrohtoret.</t>
  </si>
  <si>
    <t>Qeveria;Kuvendi i Republikës së Kosovës;Zyra e Rregullatorit të Energjisë;Operator Sistemi, Transmisioni dhe Tregu, Komisioni i pavarur për Miniera dhe Minerale;Korporata Energjetike e Kosovës; Kompania kosovare për distribuim dhe furnizim me energji elektrike; Kompania kosovare për furnizim me energji elektrike; Ngrohtoret.</t>
  </si>
  <si>
    <t xml:space="preserve"> Ministria e Mjedisit dhe Planifikimit Hapësinor; Ministria e Bujqësisë, Pylltarisë dhe Zhvillimit Rural; Ministria e Tregtisë dhe Industrisë; Zyra e Rregullatorit të Energjisë;  Operator Sistemi, Transmisioni dhe Tregu; Kompania kosovare për distribuim dhe furnizim me energji elektrike.</t>
  </si>
  <si>
    <t>Shtylla 3, Masa 21, Aktiviteti 1.</t>
  </si>
  <si>
    <t>Komisioni i Pavarur për Miniera dhe Minerale.</t>
  </si>
  <si>
    <t xml:space="preserve"> Hartimi i akteve nënligjore të  Ligjit Nr. 05/L -062
për siguri në punë, në veprimtarinë minerare.</t>
  </si>
  <si>
    <t>1.1. Rregullorja për udhëheqjen e evidencave dhe ruajtjen e dokumenteve, si dhe për përmbajtjen e raporteve vjetore nga fusha e mbrojtjes së aktiviteteve minerare në punë, e miratuar (dhjetor).
1.2. Rregullorja për masat dhe normat e mbrojtjes në punë, për përdorim të pajisjeve dhe veglave të punës, e miratuar (nëntor).
1.3. Rregullorja për përbërjen, detyrat dhe përgjegjësitë e ekipit të shpëtimit, e miratuar (shtator).
1.4. Rregullorja për formën e raportit të aksidenteve në punë në miniera, e miratuar (nëntor).</t>
  </si>
  <si>
    <t>Pa kosoto shtesë.</t>
  </si>
  <si>
    <t>Strategjia Minerare e Republikës se Kosovës për periudhën 2012-2025.</t>
  </si>
  <si>
    <t>Plani i menaxhimit të resurseve minerale 2018.</t>
  </si>
  <si>
    <t>Plani i menaxhimit, i miratuar nga MZHE.</t>
  </si>
  <si>
    <t xml:space="preserve"> Masa 21, Aktiviteti 1.</t>
  </si>
  <si>
    <t>Strategjia Minerare e Republikës së Kosovës për periudhën 2012-2025.</t>
  </si>
  <si>
    <t>Studimi për "Prurjet vjetore të inerteve nga lumenjtë kryesor të Kosovës".</t>
  </si>
  <si>
    <t>Raporti final i studimit, i përgatitur dhe i dorëzuar në MZHE.</t>
  </si>
  <si>
    <t>Masa 21, Aktiviteti 3.</t>
  </si>
  <si>
    <t>Strategjia Minerare e Republikës së Kosovës 2012-2025;  Programi për zbatimin e Strategjsë Minerare 2015-2017.</t>
  </si>
  <si>
    <t>Monitorimi i progresit për vitin 2017 për Programin e zbatimit të Strategjisë Minerare 2015-2017.</t>
  </si>
  <si>
    <t>Përqindja e aktiviteteve në raport me planifikimin, të realizuara.</t>
  </si>
  <si>
    <t>Komisioni i Pavarur për Miniera dhe Minerale
INKOS
Trepça,
KEK.</t>
  </si>
  <si>
    <t>Masa 21, Aktiviteti 1.</t>
  </si>
  <si>
    <t>Strategjia Minerare e Republikës së Kosovës për periudhën 2012-2025,;Programi për zbatimin e Strategjisë Minerare 2015 -2017.</t>
  </si>
  <si>
    <t>Funksioanalizimi i laboratorit të Shërbimit Gjeologjik të Kosovës.</t>
  </si>
  <si>
    <t>Laboratori i gjeologjisë i furnizuar me paisje dhe i funksionalizuar.</t>
  </si>
  <si>
    <t>Strategjia Minerare e Republikës së Kosovës 2012 - 2025; Programi për zbatimin e Strategjsë Minerare 2015-2017.</t>
  </si>
  <si>
    <t>Krijimi i mjedisit të favorshëm ligjor, rregullator, hartimi i dokumenteve strategjike dhe bashkëpunimi rajonal në sektorin e Teknologjisë Informative e Komunikuese dhe atë Postare.</t>
  </si>
  <si>
    <t>Politikat e sektorit të komunikimeve elektronike - Agjenda dixhitale për Kosovën 2013-2020.</t>
  </si>
  <si>
    <t xml:space="preserve">Hartimi i akteve nënligjore në sektorin e Teknologjis Informative e Komunikuese dhe hartimi i koncept-dokumentit në lidhje me transpozimin e Direktivës së BE-së Nr. 2016/1148/EU për masat e sigurisë së rrjeteve dhe sistemeve të informacionit.
</t>
  </si>
  <si>
    <t>1.Udhëzimi administrativ për kushtet që duhet ti plotësojnë ofruesit e shërbimeve të tregtisë elektronike (dhjetor).
2.Rregullorja për mbledhjen e të dhënave për infrastrukturën brezgjerë (dhjetor).
3. Koncept dokumenti për masat e sigurisë së rrjeteve dhe sistemeve të informacionit (NIS Directive), i miratuar (dhjetor).</t>
  </si>
  <si>
    <t>1.Autoriteti Rregullator i Komunikimeve Elektronike dhe Postare;Komunat; Ministria e Tregtisë dhe Industrisë; Ministria e Administratës Publike-Agjencia e Shoqërisë së Informcionit;Operatorët.
2. Autoriteti Rregullator i Komunikimeve Elektronike dhe Postare; Operatorët;
3. Autoriteti Rregullator i Komunikimeve Elektronike dhe Postare;Ministria e Administratës Publike - Agjencioni për Shoqëri të Informacionit.</t>
  </si>
  <si>
    <t>PKZMSA Kapitulli 10 - Shoqëria e informacionit dhe mediat,3.11.3.</t>
  </si>
  <si>
    <t>Masa 30 aktiviteti 4.</t>
  </si>
  <si>
    <t>Përgatitja e programit vjetor të pullës postare për vitin 2019 dhe përzgjedhja e motiveve fituese nga programi vjetor i pullës postare të vitit 2018.</t>
  </si>
  <si>
    <t>2. Programi vjetor i pullës postare, i aprovuar nga MZHE (shtator).
3. Dizajnimi i motiveve, i miratuar nga Komisioni për Pullë Postare (Dhjetor).</t>
  </si>
  <si>
    <t>1. Autoriteti Rregullator i Komunikimeve Elektronike dhe Postare,;Ministria e Tregtisë dhe Industrisë; Ministria e Administratës Publike-Agjencia e Shoqerisë së Informcionit; Agjencioni i Statistikave të Kosovës;Operatorët;
2. dhe 3. Posta e Kosovës;Komisioni për Pullë Postare.</t>
  </si>
  <si>
    <t>PKZMSA Kapitulli 3 i acquis-së: E drejta e themelimit të kompanive dhe liria e ofrimit të shërbimeve.</t>
  </si>
  <si>
    <t>Politikat Strategjike të Shërbimit Postar 2013 -2017 në Republikën e Kosovës;Udhëzimi administrativ Nr. 04/2012 për Pulla Postare.</t>
  </si>
  <si>
    <t>Hartimi i koncept dokumenteve në lidhje me transpozimin e Rregullores së BE-së Nr. 910/2014 dhe  Direktivës së BE-së Nr. 2014/61/EU.</t>
  </si>
  <si>
    <t xml:space="preserve">Mirëmbajtja dhe avancimi i kapaciteteve dhe aftësive  operacionale për mbështetje të autoriteteve civile si dhe fuqizimi i mëtejmë i sistemit të menaxhimit të burimeve njerëzore, materiale, mbështetjes logjistike dhe infrastrukturore.
</t>
  </si>
  <si>
    <t xml:space="preserve">1. Organizimi i një (1) ushtrimi në nivel të MFSK-së  dhe tri (3) ushtrime të rregullta në nivel të njësive të FSK-së (janar-dhjetor).
2. Mirëmbajtja, monitorimi dhe raportimi periodik i nivelit të gatishmërisë  operacionale të njësive (janar-dhjetor).
</t>
  </si>
  <si>
    <t>1. Analiza e Rishikimit Strategjik të Sektorit të Sigurisë(RSSS) (2014).
2. Programi i Qeverisë 2017-2021.
3. Objektivat e Ministrit të FSK-së (2018).
4. Direktiva e Komandantit të FSK-së (2018).
5. Prioritetet Strategjike vjetore të Sekretarit të Përgjithshëm të FSK-së (2018).</t>
  </si>
  <si>
    <t xml:space="preserve">Avancimi i kapaciteteve dhe aftësive reaguese gjatë realizimit të detyrave për zbatimin e  misionit (deminim humanitar, asgjësim të mjeteve të pashpërthyera, kërkim- shpëtim, asistenca mjekësore  etj.).
</t>
  </si>
  <si>
    <t xml:space="preserve">1. Realizimi i operacioneve, projekteve dhe aktiviteve të FSK-së  në mbështetje të autoriteteve civile vendore  dhe ndërkombëtare (operacionet e deminimit, operacionet e asgjësimit të mjeteve të pashpërthyera, kërkim-shpëtimit, asistencat mjekësore etj),(janar-dhjetor).
2. Realizimi  i  projekteve humanitare në ndihmë dhe mbështetje për autoritetet civile, komuniteteve dhe OJQ-ve (janar-dhjetor).                                                                                                                                                                                                                                                                                                                                                       3. Realizimi i ligjëratave për vetëdijësim nga minat dhe mjetet e tjera të rrezikshme, (janar-mars).                                                                                                                                                                                            4. Dhurimi vullnetar i gjakut, (janar--mars dhe korrik-shtator).                                                                                                                                                      
5.Organizimi i "Kampit Rinor 2018" nga FSK, me nxënësit e të gjitha shkollave të Republikës së Kosovës, (prill-qershor).
8.Pjesëmarrja në aksionin "Ta pastrojmë Kosovën", (prill-qershor).                                                                                                                                                                                                                                                                                                                                                                                                                                                                                                                                                                                                                                                                                                                                       
       </t>
  </si>
  <si>
    <t>MPB, AME dhe institucionet e tjera qeveritare, lokale dhe ndërkombëtare, si dhe organizatat joqeveritare dhe humanitare vendore dhe ndërkombetare.</t>
  </si>
  <si>
    <t xml:space="preserve"> 
1. Analiza e Rishikimit Strategjik të Sektorit të Sigurisë(RSSS) (2014).
2. Programi i Qeverisë 2017-2021.
3. Objektivat e Ministrit të FSK-së (2018).
4. Direktiva e Komandantit të FSK-së (2018).
5. Prioritetet Strategjike vjetore të Sekretarit të Përgjithshëm të FSK-së (2018).</t>
  </si>
  <si>
    <t xml:space="preserve">Zhvillimi dhe avancimi  i mëtejmë i kapaciteteve të mbështetjes logjistike, infrastukturore  dhe vazhdimi i blerjeve të reja materiale.
</t>
  </si>
  <si>
    <t xml:space="preserve">1. Realizimi i projekteve kapitale:
a.Infrastrukturë;
b.Automjete;
c.Armatim, municion-
pushkë të standardizuara, municion, 
armatim i lehtë sipas PSO-së; 
d. Pajisje kapitale;
e. Sisteme dhe pajisje të komunikimit dhe informatikës. 
</t>
  </si>
  <si>
    <t xml:space="preserve">NALT, MF, KRPP, donatorët.  </t>
  </si>
  <si>
    <t xml:space="preserve">Angazhimi në implementimin e  strategjisë për rritjen cilësore të numrit dhe kuadrit të rekrutëve nga stafi ushtarak dhe civil nga radhët e komuniteteve joshumicë dhe avancimi në fushën e respektimit të të drejtave të njeriut.
</t>
  </si>
  <si>
    <t xml:space="preserve">1. Mbajtja e takimeve me pjesëtarët e komuniteteve nëpër  Njësitë e Forcës (janar-dhjetor).
2. Takime me strukturat udhëheqëse të komunave me komunitete jo shumicë dhe OJQ-ve vendore (janar-dhjetor).                         
3. Mbështetja në procesin e  rekrutimit të pjesëtarëve të komuniteteve bazuar në planin për implementimin e Strategjisë për komunitetet (janar-dhjetor).
4. Organizimi  dhe mbajtja e  Konferencës vendore për progresin e integrimit të komuniteteve jo shumicë në FSK , (prill-qershor).
5. Organizimi i Konferences regjionale me vendet e rajonit me qëllim të shkëmbimit të eksperiencave lidhur me integrimin e komuniteteve në FA (tetor-nëntor).
6. Organizimi i anketave  vjetore me komunitetin jo shumicë në MFSK/FSK (të bëhen analiza dhe të raportohet për rezultatin), (tetor- dhjetor).
7.Intervistimi i  pjesëtarëve nga radhët e komuniteteve jo shumicë për arsyet e largimit të tyre nga MFSK/FSK (rast për rast) si dhe të behën analiza dhe të raportohet për rezultatin (prill- nëntor).
8.  Finalizimi dhe  harmonizimi i Politikës për të Drejtat e Njeriut  me Strategjinë për Integrim të Komuniteteve jo shumicë (tetor-dhjetor). 
</t>
  </si>
  <si>
    <t>Zhvillimi dhe avancimi  i mëtejmë i kapaciteteve të burimeve  njerëzore.</t>
  </si>
  <si>
    <t xml:space="preserve">1. Realizimi i trajnimeve për pjestarët e FSK-së në varësi të programeve të shkollimit të ofruara nga institucione ndërkombëtare, (janar-dhjetor).
a. Nga vendet partnere si: SHBA, BM,  Gjermani, Kroaci, Turqi etj. Numri i trajnimeve/shkollimeve- 100; Numri i pjesëmarrësve në trajnime/shkollime-150 pjestarë ushtarakë/civilë (janar-dhjetor).
2. Procesi i rekrutimit: a. Kadetë të rinj- Do të rekrutohen 20 kadetë për QSU dhe Akademitë ushtarake të vendeve partnere (prill- shtator).
</t>
  </si>
  <si>
    <t>MAP, NALT, MF, DCAF,CIDS, DIB,DIRI, vendet partnere etj.</t>
  </si>
  <si>
    <t>1. Institucionet qendrore dhe komunale të vendit.
 2. Organizatat joqeveritare dhe vendore dhe ndërkombetare.</t>
  </si>
  <si>
    <t>MF, ZAP, MAP, struktura lokale, kompani mediale , OJQ etj.</t>
  </si>
  <si>
    <t xml:space="preserve"> 1. Analiza e Rishikimit Strategjik të Sektorit të Sigurisë(RSSS) (2014).
2. Programi i Qeverisë 2017-2021.
3. Objektivat e Ministrit të FSK-së (2018).
4. Direktiva e Komandantit të FSK-së (2018).
5. Prioritetet Strategjike vjetore të Sekretarit të Përgjithshëm të FSK-së (2018).</t>
  </si>
  <si>
    <t>MF, ZAP, MAP, CIDS, struktura lokale, kompani mediale OJQ etj.</t>
  </si>
  <si>
    <t>Rritja e transparencës, pjesëmarrjes qytetare  dhe shoqërisë civile në vendimmarrje dhe mbrojtja e lirisë së  mediave.</t>
  </si>
  <si>
    <t xml:space="preserve">Avancimi i mëtejmë I funksionalitetit të mekanizmave të raportimit, kontrollit të brendshëm, auditimeve dhe inspektimeve, si  dhe  implementimit të rekomandimeve të tyre.
</t>
  </si>
  <si>
    <t>1. Raportimi për realizimin e programeve buxhetore të Ministrisë dhe Forcës (janar-dhjetor).
2. Raportimi i rregulltë mujor i gjendjes së pasurisë (janar-dhjetor).
3. Raportimi i rregullt tremujor i Auditimit të Brendshëm në MF dhe MFSK (janar-dhjetor).
4. Raportimi periodik tremujor dhe vjetor për shkallën e realizimit të Planit vjetor të punës së MFSK-së për MFSK-në dhe SKQZKM-në.</t>
  </si>
  <si>
    <t xml:space="preserve">1.Implementimi i masave dhe aktiviteteve të planifikuara për vitin 2018 në Planin e Integritetit (2016-2018) të MFSK-së dhe planin  e veprimit për zbatimin e Strategjisë kombëtare kundër korrupcionit (2018-2022).
</t>
  </si>
  <si>
    <t xml:space="preserve">Menaxhimi dhe monitorimi i gjendjes se mjedisit,  plotësimi i kornizës ligjore me legjislacion sekondar si dhe inspektimi i zbatimit të legjislacionit mjedisor.   </t>
  </si>
  <si>
    <t>Monitorimi i ndotjes së ajrit nëpërmjet matjes së  emisioneve në ajër nga impiantet  me djegie të mëdha.</t>
  </si>
  <si>
    <t xml:space="preserve">Numri i matjeve të emisioneve në ajër nga impiantet me djegie të mëdha,  i realizuar.  </t>
  </si>
  <si>
    <t>MMPH,
KEK, MZHE, MAP.</t>
  </si>
  <si>
    <t>Monitorimi i zonave të mbrojtura të natyrës dhe bodiversitetit.</t>
  </si>
  <si>
    <t xml:space="preserve">1. 19 rezervate strikte të natyrës, të shenjëzuara (shtator).
2. Libri i kuq, i llojeve të faunës, i publikuar (dhjetor).
3. Përzgjedhja e lokacionit për Kopshtin Botanik në Mitrovicë (mars). 
4. Përgatitja e projektit zbatues për Kopshtin Botanik në Mitrovicë (qershor).
5. Punimi i rrethojes për Kopshtin Botanik në Mitrovicë (shtator).      </t>
  </si>
  <si>
    <t xml:space="preserve">96,800 €  BK
33,760 € Donatori.
 </t>
  </si>
  <si>
    <t>MMPH, MBPZHR,
KOMUNAT.</t>
  </si>
  <si>
    <t>PKZMSA, 3.28, Kapitulli 27 Mjedisi, Zbatimi në praktikë.</t>
  </si>
  <si>
    <t>Plani hapësinor dhe menaxhues  për Malin Sharr dhe draft plani hapësinor për Bjeshkët e Nemuna;
KASH.</t>
  </si>
  <si>
    <t xml:space="preserve">Vlerësimi i ndikimeve në ujëra në aspektin sasior dhe cilësor.
</t>
  </si>
  <si>
    <t xml:space="preserve">1.Karakterizimi i trupave ujor në pellgun e Drinit të Bardhë, si fazë e hartimit të planit për menaxhimin e pellgut lumor Drini i Bardhë, e përfunduar. </t>
  </si>
  <si>
    <t>10,5550 € 
Donatori.</t>
  </si>
  <si>
    <t>MMPH, ZKM, MAPL, MBPZHR, MZHE, MF, MSH-IKSHP, MPB-AME,MAPL-KOMUNAT, KRU-të dhe palët e tjera të interesit.</t>
  </si>
  <si>
    <t xml:space="preserve">Hartimi i katër koncept dokumenteve për administrimin e parqeve kombëtare dhe fushën e ujërave, si dhe hartimi i 6 UA  dhe  në fushën e mjedisit. </t>
  </si>
  <si>
    <t xml:space="preserve">1. Udhëzimi administrativ /QRK/ për mbeturinat e rrezikshme, i miratuar (tetor).
2. Plotësim ndryshimi i UA Nr. 20/2012 për eksport, import dhe transit të mbeturinave,  i miratuar (shtator). 
3. UA për mënyrën e shpalljes dhe humbjes së statusit të pasurive artificiale ujore, i miratuar (qershor).
4. UA Nr. 06/2007/QRK për rregullat dhe normat e shkarkimeve në ajër nga burimet e palëvizshme të ndotjes (plotësim-ndryshim),  i miratuar (shtator).
5. Udhëzimi administrativ për përmbajtjen  dhe mënyrën e dhënies së provimit profesional të mbikëqyrësve të zonave të mbrojtura, i miratuar (maj).
6. Plotësim ndryshimi i UA Nr. 10/2011 për pengimin e aksidenteve të mëdha ku përfshihen substancat e rrezikshme,  i miratuar (qershor).
7. Koncept dokumenti  për përmirësimin e administrimit të parqeve kombëtare, i miratuar (mars).
8. Koncept dokumenti për fushën e administrimit të resurseve ujore, i miratuar (mars).
9. Koncept dokumenti për parandalimin për kontrollin e integruar të ndotjes, i miratuar (qershor).
10. Koncept dokumenti për vlerësimin e ndikimit në mjedis, i miratuar (prill).
</t>
  </si>
  <si>
    <t>MMPH, MTI,
MZHE, MSH,
MF, MIE, ZKM, MPB, MPMS, 
MAPL.</t>
  </si>
  <si>
    <t xml:space="preserve">PKZMSA, 3.28, Kapitulli 27 Mjedisi, Masat legjislative-aktet nënligjore.
</t>
  </si>
  <si>
    <t xml:space="preserve">Zhvillimi i mëtejmë i politikave për mbrojtjen dhe përmirësimin e gjendjes së mjedisit. 
</t>
  </si>
  <si>
    <t xml:space="preserve">mars-nëntor
</t>
  </si>
  <si>
    <t xml:space="preserve">1. Strategjia dhe  plani i veprimit për ndryshime klimatike, e përfunduar (qershor).
2. Plani i veprimit për cilësinë e ajrit, i përfunduar (qershor).
3. Strategjia dhe plani i veprimit për ujërat e Kosovës, e përfunduar (qershor).
4. Strategjia për menaxhimin e mbeturinave 2018-2028, e përfunduar (shtator).
5. Plani i menaxhimit të mbeturinave 2018-2020, i përfunduar,  nëntor.
6.  Plani i veprimit për biodiversitet 2016-2020, i përfunduar (mars).
</t>
  </si>
  <si>
    <t>MMPH, MTI,
MZHE, MSH,
MF, MIE, ZKM, MI, Operatorët.</t>
  </si>
  <si>
    <t xml:space="preserve">1. PKZMSA, 3.28, Kapitulli 27 Mjedisi, Masat zbatuese-korniza e politkave.
</t>
  </si>
  <si>
    <t xml:space="preserve">Strategjia për ndryshime klimatike 2014-2024;
Strategjia e Republikës së
Kosovës për menaxhimin e mbeturinave 2013-2022;
KASH.
</t>
  </si>
  <si>
    <t>Inspektimi i zbatimit të legjislacionit mjedisor  dhe ngritja e kapaciteteve të inspektoratit mjedisor.</t>
  </si>
  <si>
    <t>MMPH, Policia, Komunat, Gjykatat.</t>
  </si>
  <si>
    <t>Ligji nr. 03/L-025 për mbrojtjen e mjedisit.</t>
  </si>
  <si>
    <t>Plotësimi i kornizës legjislative në fushën e planifikimit hapësinor, ndërtimit, banimit si dhe monitorimi i zonave të veçanta të mbrojtura.</t>
  </si>
  <si>
    <t xml:space="preserve">Hartimi i dy Rregulloreve dhe pese Udhëzimeve administrative. </t>
  </si>
  <si>
    <t xml:space="preserve">1. Rregullorja për kërkesat minimale për performancë të energjisë në ndërtesa, e përfunduar (dhjetor).
2. Rregullorja për metodologjinë e kalkulimit minimal për performancë të energjisë në ndërtesa, e përfunduar (shtator).
3. Plotësim ndryshimi i   UA Nr. 16/2014 për përcaktimin e procedurave për dorëzimin dhe shqyrtimin e kërkesave për kushte ndërtimore dhe për leje ndërtimore për projektet e kategorisë së III-të, i përfunduar (qershor).
4. Udhëzimi administrativ  për elementet dhe kërkesat themelore për hartimin, zbatimin dhe monitorimin e planeve rregulluese të hollësishme, i përfunduar (mars).
5. Udhëzimi administrativ /QRK/ për klasifikimin, detyrat, përgjegjësitë dhe përmbajtjen e elementeve dhe  kërkesave themelore për hartimin, zbatimin dhe monitorimin e planeve hapësinore për zona të veçanta, i përfunduar (qershor).
6. Udhëzimi administrativ /QRK për metodën e mirëmbajtjes së bazës së të dhënave dhe obligimet e autoriteteve publike dhe personave tjerë fizikë dhe juridikë, i përfunduar (qershor). 
7. Udhëzimi administrativ / QRK për rregullimin e mbikëqyrjes, ndëshkimeve dhe marrjen e masave, i përfunduar (shtator). </t>
  </si>
  <si>
    <t>MMPH
BERZH, MZHE, MTI, Asociacioni i komunave,
Policia, Komunat, Gjykatat.</t>
  </si>
  <si>
    <t xml:space="preserve">1. PKZMSA-Kapitulli 15 Energjia, Masat legjislative 3.16.6;
2. PKZMSA-Kapitulli 15 Energjia, Masat legjislative 3.16.7;
ARE-Agjenda e Reformave Evropiane (1,2).
</t>
  </si>
  <si>
    <t xml:space="preserve">Hartimi i tri Koncept dokumenteve. </t>
  </si>
  <si>
    <t>1. Koncept dokumenti për administrimin e ndërtesave në bashkëpronesi, i përfunduar (mars).
2. Koncept dokumenti për rregullimin e fushës së shitjes së banesave për të cilat ekziston e drejta banesore, i përfunduar (mars).  
3. Koncept dokumenti për përmirësimin e procedurave të shpronësimit, i përfunduar (mars).</t>
  </si>
  <si>
    <t>MMPH,
Komunat, 
MF,
MD,
OJQ.</t>
  </si>
  <si>
    <t>Inspektimi i zbatimit të legjislacionit në fushën e planifikimit hapësinor dhe ndërtimit.</t>
  </si>
  <si>
    <t xml:space="preserve">1. Numri i inspektimeve dhe masat e ndërmara në fushën e planifikimit hapësinor dhe ndërtimit.
</t>
  </si>
  <si>
    <t>Kontrolli për ndalimin  e ndërhyrjeve në zonat e veçanta të mbrojtura.</t>
  </si>
  <si>
    <t>1. Numri i ndërhyrjeve të evidentuara.
2. Numri i masave penalizuese të ndermarra.</t>
  </si>
  <si>
    <t>PKZMSA, Kapitulli 23, Gjyqësori dhe të drejtat themelore.</t>
  </si>
  <si>
    <t xml:space="preserve"> 1. Numri i inspektimeve si dhe masat e ndërmarra në fushën e mjedisit.
2. Numri i trajnimeve të mbajtura përmes IMPEL.
3. Numri i inspektoreve të trajnuar përmes IMPEL.</t>
  </si>
  <si>
    <t xml:space="preserve">Zbatimi i strategjisë për mbështetje të komuniteteve jo shumicë (2017-2020) dhe i  politikave rreth të drejtave të njeriut dhe barazisë gjinore.
</t>
  </si>
  <si>
    <t xml:space="preserve">Avancimi i kapaciteteve, aftësive dhe gatishmërisë operacionale  në mbështetje të 
 autoriteteve civile vendore dhe ndërkombëtare përmes trajnimeve dhe stërvitjeve
 sistematike. 
</t>
  </si>
  <si>
    <t xml:space="preserve">1.Institucionet qendrore dhe komunale të vendit. 
2. Institucionet qendrore dhe komunale të vendit. 
3. Organizatat joqeveritare dhe humanitare vendore dhe ndërkombëtare.
</t>
  </si>
  <si>
    <t>Forcimi i ligjshmërisë së vendimmarrjes në nivel lokal dhe konstituimi i komunave konform standardeve të legjislacionit për vetëqeverisje lokale.</t>
  </si>
  <si>
    <t>Menaxhimi efikas i procesit të konstituimit të organeve komunale pas zgjedhjeve lokale.</t>
  </si>
  <si>
    <t xml:space="preserve">1. 38 mbledhje inauguruese të kuvendeve të komunave, të monitoruara (janar).
2. % e lëndëve të shqyrtuara për  procesin e inaugurimit të organeve komunale (shkurt).
3. % e zvogëlimit të rasteve që pengojnë inaugurimin e organeve komunale krahasuar me zgjedhjet e vitit 2013 (mars).                      </t>
  </si>
  <si>
    <t>MAPL, Komunat.</t>
  </si>
  <si>
    <t>SKZH Shtylla 2.</t>
  </si>
  <si>
    <t>Programi i Qeverisë 2017-2021;
Strategjia për vetëqeverisje lokale 2016-2026;
KASH 2018 - 2021.</t>
  </si>
  <si>
    <t>Mbështetja e strukturave të reja komunale përmes zbatimit të pakos zhvillimore për ngritje të kapaciteteve.</t>
  </si>
  <si>
    <t>1. Pakoja e trajnimeve për zhvillimin e kapaciteteve profesionale të zyrtarëve të zgjedhur lokal, e hartuar (mars).  
2. 7 trajnime për pakon ligjore të vetëqeverisjes lokale, të organizuara (mars-qershor).
3. 1040 anëtarë të kuvendeve të komunave, të trajnuar (qershor).</t>
  </si>
  <si>
    <t>MAPL, IKAP, Komunat, Donatorët.</t>
  </si>
  <si>
    <t>SKZH  Shtylla 2.</t>
  </si>
  <si>
    <t xml:space="preserve">Funksionalizimi i plotë i sistemit të vetëqeverisjes lokale në komunat: Mitrovicë Veriore, Leposaviq, Zveçan dhe Zubin Potok. </t>
  </si>
  <si>
    <t xml:space="preserve">1. Drejtoritë e komunave, të funksionalizuara (mars).
2. Sistemi i intranetit të komunave, i funksionalizuar (qershor).
3. Sistemi i "Teleprezencave", i instaluar dhe funksional (mars).
4. Qendrat për Shërbim të Qytetarëve, të funksionalizuara (shtator).
4. Programi intensiv i trajnimeve, i hartuar (maj).
5.Plani i investimeve publike, i hartuar (qershor).                      
</t>
  </si>
  <si>
    <t xml:space="preserve">MAPL, MF, MAP               ASHI                   IKAP          Komunat. </t>
  </si>
  <si>
    <t>2PKZMSA , Kriteret Politike (neni 120 i MSA-së).</t>
  </si>
  <si>
    <t>Sigurimi i zbatimit të ligjit përmes monitorimit dhe mbikqyrjes së komunave.</t>
  </si>
  <si>
    <t xml:space="preserve">1. Sistemi i monitorimit dhe raportimit të komunave, i integruar (shkurt).
2. Moduli për vlerësimin e ligjshmërisë së akteve komunale përmes platformës elektronike, i funksionalizuar (shkurt).
3.  % e lëndëve të shqyrtuara gjatë vitit në raport me aktet e aprovuara nga komunat (janar-dhjetor).
4. % e lëndëve të adresuara në ministritë e linjës për shqyrtim të ligjshmërisë (janar-dhjetor).
5.% e zvogëlimit të akteve të kundrëligjshme, krahasuar me 2017 (janar-dhjetor).
</t>
  </si>
  <si>
    <t>MAPL, Ministritë e linjës.</t>
  </si>
  <si>
    <t>Harmonizimi i legjislacionit primar dhe sekondar me legjislacionin për vetëqeverisje lokale.</t>
  </si>
  <si>
    <t>% e deklaratave harmonizuese krahasuar me kërkesat sektoriale për aktet ligjore dhe nënligjore, strategjive, koncept-dokumenteve dhe politikave të tjera në nivel qendror (janar-dhjetor).</t>
  </si>
  <si>
    <t>Avancimi i sistemit të vetëqeverisjes lokale në përputhje me orientimet strategjike përmes zhvillimit të politikave dhe kuadrit ligjor.</t>
  </si>
  <si>
    <t>Vlerësimi i  ndikimit të zbatimit të Ligjit për vetëqeverisje lokale dhe Ligjit për zgjedhjet lokale, me qëllim të përmirësimit të politikave në të ardhmen në drejtim të thellimit të demokracisë vendore.</t>
  </si>
  <si>
    <t xml:space="preserve">1. Raporti për vlerësimin ex-post të Ligjit për vetëqeverisje lokale, i hartuar (shkurt).
2. Vlerësimi ex-post i Ligjit për zgjedhjet lokale, i kryer (shtator).
3. Raporti për vlerësimin ex-post të Ligjit për zgjedhjet lokale, i hartuar (dhjetor).
</t>
  </si>
  <si>
    <t>Programi i Qeverisë 2017-2021;
Strategjia për vetëqeverisje lokale 2016-2026;
KASH 2018 - 2021;
Stratetegjia për rregullim më të mirë 2017 - 2021.</t>
  </si>
  <si>
    <t>Studimi i fizibilitetit të sistemit të vetëqeverisjes lokale.</t>
  </si>
  <si>
    <t xml:space="preserve"> 1.Raporti për studimin e fizibilitetit të sistemit të vetëqeverisjes lokale, i hartuar (nëntor). </t>
  </si>
  <si>
    <t xml:space="preserve">MAPL, Ministritë e linjës,  Komunat,     Donatorët.       </t>
  </si>
  <si>
    <t>PKZMSA. Kriteret politike (neni 120 i MSA-së).</t>
  </si>
  <si>
    <t>Plotësim-ndryshimi i kuadrit ligjor për vetëqeverisje lokale.</t>
  </si>
  <si>
    <t xml:space="preserve">1.Projektligji për dhënien në shfrytëzim të pronës së paluajtshme të komunës,i miratuar (qershor).
2. Koncept dokumenti për Akademinë për vetëqeverisjes lokale (qershor).
3.Rregullorja për procedurat e dhënies në shfrytëzim dhe këmbimin e pronës së paluajtshme të komunës, e ndryshuar (nëntor).
4. Udhëzimi administrativ për teleprezencat, i ndryshuar (korrik).
5.  Udhëzimi administrativ për Qendrat për Shërbim të Qytetarëve, i ndryshuar (shtator).                </t>
  </si>
  <si>
    <t xml:space="preserve">MAPL, Ministritë e Linjes,  Komunat,     Donatorët.       </t>
  </si>
  <si>
    <t>PKZMSAKriteret politike (neni 120 i MSA-së).</t>
  </si>
  <si>
    <t>Programi i Qeverisë 2017-2021;   
Strategjia për vetëqeverisje lokale 2016-2026.
KASH 2018 - 2021.</t>
  </si>
  <si>
    <t>Shqyrtimi i ndikimit të politikave në funksionimin e administratës dhe transparencës komunale.</t>
  </si>
  <si>
    <t>1. Analiza për rritjen e transparencës komunale, e hartuar (qershor).
2. Analiza për rishikimin funksional të administratës komunale, e hartuar (shtator).
3.Rishikimi i UA për transparencën komunale, (dhjetor).
4. Transmetimi on-line i mbledhjeve të Kuvendeve komunale përmes modulit të teleprezencave në kuadër të web faqeve komunale, i realizuar (dhjetor).</t>
  </si>
  <si>
    <t xml:space="preserve">MAPL,  Komunat,     Donatorët       </t>
  </si>
  <si>
    <t>Forcimi i kapaciteteve të komunave në ofrimin e shërbimeve për qytetarë përmes zbatimit të skemës së granteve stimuluese dhe intensifikimit të programeve të bashkëpunimit ndërkomunal.</t>
  </si>
  <si>
    <t>Matja e performancës së komunave në ofrimin e shërbimeve përmes platformës on-line të raportimit.</t>
  </si>
  <si>
    <t xml:space="preserve">1. Platforma on-line për matjen e performances komunale, e funksionalizuar, (prill). 
2. % e arritjeve të komunave në ofrimin e shërbimeve për qytetarë sipas fushave (qershor).   </t>
  </si>
  <si>
    <t>MAPL, Zyra Kombëtare e Audimit, Donatorët.</t>
  </si>
  <si>
    <t>Programi i Qeverisë 2017-2021;   
Strategjia për vetëqeverisje lokale 2016-2026;
KASH 2018 - 2021.</t>
  </si>
  <si>
    <t>Programi i Qeverisë 2017-2021;   
Strategjia për vetëqeverisje lokale K16  2016-2026;
KASH 2018 - 2021.</t>
  </si>
  <si>
    <t>Ndarja e granteve stimuluese për komunat bazuar në vlerësim të performancës.</t>
  </si>
  <si>
    <t>1. 900,000.00 euro të ndara për komunat me  performancën më të mirë në ofrimin e shërbimeve (korrik).</t>
  </si>
  <si>
    <t xml:space="preserve">MAPL,  Komunat,     Donatorët.       </t>
  </si>
  <si>
    <t>Vendosja e kritereve për ndarjen e fondeve për investime kapitale në komuna.</t>
  </si>
  <si>
    <t>1. Kriteret për ndarjen e granteve për projektet kapitale të komunave, të hartuara (mars).</t>
  </si>
  <si>
    <t>SKZH Shtylla 4.</t>
  </si>
  <si>
    <t>Mbështetja financiare e komunave për projekte kapitale sipas thirrjes për propozime.</t>
  </si>
  <si>
    <t>1. 30 projekte kapitale të komunave, të financuara (shtator).
2.  2,300,000.00 milion euro të ndara për projektet e komunave nga programi për zhvillim të infrastrukturës socio-ekonomike (dhjetor).</t>
  </si>
  <si>
    <t xml:space="preserve">MAPL,  Komunat.           </t>
  </si>
  <si>
    <t xml:space="preserve">Mbështejta e projekteve të komunave në fushën e bashkëpunimit ndërkomunal.               </t>
  </si>
  <si>
    <t>1. Hartimi i pakos për procedurat e bashkëpunimit ndërkomunal dhe komunal ndërkombëtar (qershor).                                                    
2. Fusha e bashkëpunimit ndërkomunal, e integruar në kuadër të kritereve për financimin e projekteve komunale nga fondet e MAPL-së (janar).                                                   
3. % e nismave të shqyrtuara për bashkëpunim ndërkomunal (janar-dhjetor).
4. % e projekteve të financuara në fushën e bashkëpunimit ndërkomunal në krahasim me totalin e mjeteve të planifikuara për projektet kapitale të komunave (dhjetor).                                          5. Analiza për efektet e bashkëpunimit ndërkomunal dhe komunal ndërkombetar, e hartuar (nëntor).</t>
  </si>
  <si>
    <t xml:space="preserve">MAPL,  Komunat.            </t>
  </si>
  <si>
    <t>Forcimi i administratës komunale përmes zhvillimit të programeve të veçanta për ngritjen e kapaciteteve profesionale dhe mbrojtja e të drejtave të njeriut.</t>
  </si>
  <si>
    <t>Planifikimi i nevojave për trajnime të zyrtarëve komunal.</t>
  </si>
  <si>
    <t xml:space="preserve">1.Vlerësimi i kapaciteteve të komunave, i realizuar.                       2. Pako e trajnimeve për zyrtarët komunal, e hartuar (mars).                                                                        </t>
  </si>
  <si>
    <t>MAPL, IKAP,  Komunat, Donatorët.</t>
  </si>
  <si>
    <t>SKZH, Shtylla 2.</t>
  </si>
  <si>
    <t>Strategjia për vetëqeverisje lokale 2016-2026;
Programi i Qeverisë 2017-2021;
KASH 2018-2021.</t>
  </si>
  <si>
    <t>Ngritja e kapaciteteve profesionale të zyrtarëve të komunave.</t>
  </si>
  <si>
    <t xml:space="preserve">2. 53 trajnime të organizuara në komuna  (janar-dhjetor).                                                                              3. 1000 shërbyes civilë të trajnuar në 38 komuna (janar-dhjetor).
</t>
  </si>
  <si>
    <t>Mbrojtja e të drejtave të njeriut në komuna.</t>
  </si>
  <si>
    <t>Komitetet lokale të veprimit për parandalimin e punëve të rënda të fëmijëve, të funksionalizuara.</t>
  </si>
  <si>
    <t>MAPL    Komunat.</t>
  </si>
  <si>
    <t>PKZMSA Standartet Evropiane.</t>
  </si>
  <si>
    <t>Rregullorja për mekanizmat institucional për mbrojtje nga disrkiminimi në Qeveri dhe Komuna.</t>
  </si>
  <si>
    <t>Numri  i personave nga komunitetet romë, ashkali dhe egjiptian, të regjistruar.</t>
  </si>
  <si>
    <t>Strategjia për përfshirjen e komunitit rom dhe ashkali në shoqërinë kosovare.</t>
  </si>
  <si>
    <t xml:space="preserve">Statistika vjetore për bartjen e trashëgimisë në emër të dy bashkëshortëve,përfshirë fushatat vetëdijësuese për të drejtën e trashëgimisë. </t>
  </si>
  <si>
    <t>MAPL             ABGJ Komunat.</t>
  </si>
  <si>
    <t>Udhëzimi administrativ për regjistrimin e pronës së paluajtshme në emër të dy bashkëshorteve. Nr. 04/2017; Ligji për Barazi Gjinore Nr. 05/ L- 020.</t>
  </si>
  <si>
    <t>Lufta kundër krimit te organizuar, korrupsionit dhe terrorizmit.</t>
  </si>
  <si>
    <t>Parandalimi dhe luftimi i terrorizmit dhe ekstremizmit të dhunshëm.</t>
  </si>
  <si>
    <t xml:space="preserve">1. Strategjia shtetërore dhe plani i veprimit kundër terrorizmit 2018-2022, e miratuar  (janar).       
2. Krijimi i manualeve për identifikimin e personave të radikalizuar (dhjetor).
3. Numri i rasteve të hetuara dhe kallëzimeve penale për shpërlarje të parave dhe luftimin e terrorizimit (dhjetor).
4. Numri i operacioneve (dhjetor).
5. Paisjet në fushën e teknologjisë informative, të avancuara (dhjetor).
6. Numri i informatave të shkëmbyera me institucionet vendore dhe ndërkombëtare (dhjetor).
</t>
  </si>
  <si>
    <t>257,100€ BRK; 260,800€ Donatorë.</t>
  </si>
  <si>
    <t>1. Programi i Qeverisë 2017-2021;
2. Strategjia kundër terrorizmit dhe plani i veprimit 2012-2017.</t>
  </si>
  <si>
    <t>Parandalimi dhe luftimi efikas i drogave.</t>
  </si>
  <si>
    <t>1. Strategjia e re kundër drogave, e miratuar (mars).
2.  4 trajnime për 45  zyrtarë të Policisë së Kosovës në fushën e parandalimit dhe luftimit të narkotikëve (dhjetor).
3. Dy (2) trajnime të përbashkëta për agjencitë e zbatimit të ligjit në fushën e parandalimit dhe luftimit narkotikëve, të organiziuara (dhjetor). 
4. Sasia dhe lloji i drogave, e konfiskuar (dhjetor).
5. Numri i hetimeve dhe kallëzimeve penale për trafikim të drogave (dhjetor).
6. Numri i operacioneve (dhjetor).</t>
  </si>
  <si>
    <t>210500€ BRK; 13,200€ Donatorë.</t>
  </si>
  <si>
    <t>PK, KGJK, MMPL, MSH.</t>
  </si>
  <si>
    <t xml:space="preserve">1. Programi i Qeverisë 2017-20211; 
2. Strategjia kombëtare kundër narkotikëve dhe plani i veprimit 2012-2017;
3. Strategjia kombëtare kundër krimit të organizuar dhe plani i veprimit 2012-2017.
          </t>
  </si>
  <si>
    <t xml:space="preserve">Parandalimi dhe luftimit i krimit të organizuar.  </t>
  </si>
  <si>
    <t xml:space="preserve">1. Strategjia e re e Policimit të udhëhequr nga intelegjenca, e miratuar (nëntor).
2. Vlerësimi strategjik i kërcënimeve nga krimi i organizuar dhe krimeve të rënda, i hartuar  (mars).
3. Numri i hetimeve, kallëzimeve penale dhe operacioneve vendore (dhjetor).
4. Numri i informacioneve të shkëmbyera dhe operacioneve të përbashkëta ndërkombëtare (dhjetor).
5. Strategjia shtetërore dhe plani i veprimit kundër krimit të organiziar 2018-2023, e miratuar
6. Katër (4) trajnime në fushën kundër krimit, të organizua (dhjetor).
</t>
  </si>
  <si>
    <t xml:space="preserve">123300€ BRK;
13,200€ Donatorë.
</t>
  </si>
  <si>
    <t xml:space="preserve">PK, MD, IGJK, KPK, NJIF, DK, ATK  dhe Partnerët ndërkombëtarë. </t>
  </si>
  <si>
    <t>1. Programi i Qeverisë 2017-2021;
2. Strategjia kombëtare kundër krimit të organizuar dhe plani i veprimit 2012-2017.
3. Strategjia kundër terrorizmit dhe plani i veprimit 2012-2017.
4. Strategjia kombëtare kundër narkotikëve dhe plani i veprimit 2012-2017.</t>
  </si>
  <si>
    <t>Parandalimi dhe luftimi efikas i trafikimit me qenie njerëzore.</t>
  </si>
  <si>
    <t xml:space="preserve">1. Rishikimi i planit të veprimit të Strategjisë kombëtare kundër trafikimit me qenie njerëzore (dhjetor).
2. Numri  hetimeve dhe kallëzimeve penale (dhjetor).
3. Numri i viktimave të identifikuara (dhjetor).
4. Organizimi i fushatës vetëdijësuese kundër TQNJ (nëntor).
</t>
  </si>
  <si>
    <t>158500€ BRK;
18200€ Donatorë.</t>
  </si>
  <si>
    <t xml:space="preserve">PK, MD, MPMS, IGJK, KPK, NJIF, DK, ATK  dhe Partnerët ndërkombëtarë. </t>
  </si>
  <si>
    <t>1. Programi i Qeverisë 2017-2021;
2. Strategjia kombëtare kundër trafikimit me qenie njerëzore dhe plani i veprimit 2015-2019.</t>
  </si>
  <si>
    <t>Fuqizimi i politikave dhe kapaciteve në luftimin e krimeve kibernetike.</t>
  </si>
  <si>
    <t>1. Koncept dokumenti për parandalimin dhe luftimit e krimit kibernetik, i miratuar (qershor).
2. Pajisjet  në fushën e sigurisë kibernetike, të avancuara (dhjetor).
3. Numri i hetimeve dhe kallëzimeve penale (dhjetor).
4. Fushatat vetëdijesuese, të organizuara (dhjetor).</t>
  </si>
  <si>
    <t>875,800€ BRK.</t>
  </si>
  <si>
    <t>PK, AKF, ARKEP, MAP.</t>
  </si>
  <si>
    <t>Ruajta e sigurisë publike dhe përmirësimi i shërbimeve për qytetarët.</t>
  </si>
  <si>
    <t>Menaxhimi efikas i situatave emergjente dhe mbrojtja e infrastrukturës kritike.</t>
  </si>
  <si>
    <t>1.  Organizimi i trajnimit për vlerësimin e rrezikut për infrastrukturen kritike (dhjetor).
2. Funksioni mbështetës emergjent (FME) 13 - Siguria publike i miratuar (dhjetor).
3. Funksioni mbështetës emergjent (FME) 3 - Komunikimi i miratuar. (dhjetor).
4. Aneksi mbështetës, menaxhimi financiar i miratuar (dhjetor).
5. Aneksi mbështetës, bashkëpunimi ndërkombëtar, i miratuar (dhjetor).</t>
  </si>
  <si>
    <t>AME, PK, AKSP, ministrië e linjës dhe Partnerët ndërkombëtarë.</t>
  </si>
  <si>
    <t>1. Programi i Qeverisë 2017-2021;
2. Plani i reagimit kombëtar; 
3. Strategjia kundër terrorizmit dhe plani i veprimit 2012-2017.</t>
  </si>
  <si>
    <t>Avancimi i politikave në fushën e sigurisë publike.</t>
  </si>
  <si>
    <t xml:space="preserve">1. Projektligji për ndryshimin dhe plotësimin e Ligjit për shërbimet private të sigurisë, i miratuar (korrik).
2. Koncept dokumenti për Rendin dhe qetësinë publike, i miratuar (dhjetor).
3. Koncept dokumenti për Tubime publike, i miratuar (dhjetor).
4. Propozimi për fillimin e amnitisë, i inicuar (maj).
</t>
  </si>
  <si>
    <t>36,000€ BRK;
50,000€ Donatorë.</t>
  </si>
  <si>
    <t xml:space="preserve">ZKM, PK, IPK, MD, MAPL, KGJK, KPK. </t>
  </si>
  <si>
    <t xml:space="preserve">1. Programi i Qeverisë 2017-2021;
2. Strategjia për kontrollimin dhe mbledhjen e armëve të vogla, të lehta dhe eksplozivëve dhe plani i veprimit 2017-2021. </t>
  </si>
  <si>
    <t>Aviacioni Civil.</t>
  </si>
  <si>
    <t>1. Programi kombëtar trajnues i  sigurimit të aviacionit civil, i miratuar.
2. Dy (2) trajnime të avancuara për inspektorët e sigurimit të aviacionit civil, të realizuara.</t>
  </si>
  <si>
    <t xml:space="preserve">48,800€ BRK 15,000€ Donatorë.
</t>
  </si>
  <si>
    <t>MPB, MI, AAC.</t>
  </si>
  <si>
    <t>1. Programi i Qeverisë 2017-2021.</t>
  </si>
  <si>
    <t>Përmirësimi i shërbimeve për qytetarët dhe ngritja e nivelit të inspektimeve në fushën e gjendjes civile.</t>
  </si>
  <si>
    <t>1. Raporti i vlerësimit të strukturës organziative, legjislacionit dhe proceseve në kuadër të ARC-së, i hartuar (dhjetor).
2. Sistemi i pritjes në radhë për ARC-në, i siguruar (mars).
3. Patentë shoferët me dizajn të ri sipas legjislacionit të ndryshuar, të lëshuara (janar).
4. Shërbimet e gjendjes civile në misionet konsullore, të zgjeruara (tetor).    
5. Numri i objekteve të QKRA dhe QPD të ndërtuara dhe të renovuara (nëntor).
6. Pajisjet e sigurisë, të siguruara dhe instaluara në QKRA dhe QPD (mars).
7. Numri i rasteve të iniciuara në polici (dhjetor).
8. Numri i inspektimeve të kryera (dhjetor).
9. Numri i vërejtjeve të shqiptuara (dhjetor).                                         10. Numri i rekomandimeve të shqiptuara (dhjetor).</t>
  </si>
  <si>
    <t xml:space="preserve">3,394,316€ BRK.
</t>
  </si>
  <si>
    <t>ARC, MPJ, MI, MAP, Komunat, Projekti i binjakëzimit, partnerët ndërkombëtarë.</t>
  </si>
  <si>
    <t>1. Programi i Qeverisë 2017-2021;
2. Strategjia për qeverisjen elektronike.</t>
  </si>
  <si>
    <t xml:space="preserve">Avancimi i sistemeve elektronike dhe vazhdimi i Projektit të digjitalizimit të kopjeve të certifikuara të librave të gjendjes civile të kthyera nga Serbia. </t>
  </si>
  <si>
    <t>1. Arkiva elektronike, e krijuar (dhjetor).
2. Sistemi i gjendjes civile me sistemin e adresave, i ndërlidhur (dhjetor).
3. Sistemi i ri për regjistrim të automjeteve, i krijuar (mars).
4. Numri i librave të gjendjes civile të digjitalizuar (dhjetor).
5. Numri i të dhënave të digjitalizuara, të verifikuara (dhjetor).</t>
  </si>
  <si>
    <t xml:space="preserve"> 350,000€ BRK;
1,000,000€ Donacion.</t>
  </si>
  <si>
    <t>ARC, AKK, Projekti i  BE-së për digjitalizim.</t>
  </si>
  <si>
    <t>Masa 8.</t>
  </si>
  <si>
    <t>Menaxhimi i migrimit dhe  kufirit.</t>
  </si>
  <si>
    <t>Avancimi i politikave dhe përmirësimi i infrastrukturës në Pikat e kalimit kufitar.</t>
  </si>
  <si>
    <t>1. Strategjia e re shtetërore dhe plani i veprimit për MIK 2019-2024, e miratuar (dhjetor).
2. Infrastruktura dhe  pajisjet në PKK, të avancuara (dhjetor).
3. Pikë kalimet e përbashkëta të kontrollit kufitar në Merdare dhe Mutivodë, të ndërtuara (tetor).
4. Fillimi i punimeve në ndërtimin e pikë-kalimit të përbashkët të kontrollit kufitar ne Bërnjak dhe Stanqiq-Bellanoc (qershor).
5. Funksionalizimi i pikës së kalimit kufitar në Kapi (mars).
6. Ndërtimi i stacionit policor për togjet patrolluese kufitare në Vitomiricë (dhjetor).
7. Databazat në kuadër të QKMK-së tw ndërlidhura (dhjetor), (është shura nga pkzmsa).
8. Numri i analizave taktike të punuara nga PK (dhjetor).
9.Numri i vizave të lëshuara (dhjetor).
10. Rregullorja e punës për qendrwn trilaterale në Plavë, e miratur (dhjetor).</t>
  </si>
  <si>
    <t>6,312,300€ BRK; 10.509,000€ Donatorë.</t>
  </si>
  <si>
    <t>PK, DK, AUV, QKMK, Partnerët ndërkombëtarë.</t>
  </si>
  <si>
    <t xml:space="preserve">1. Programi i Qeverisë 2017-2021;
2. Strategjia kombëtare për menaxhimin e integruar të kufirit.  
</t>
  </si>
  <si>
    <t>Avancimi i politikave  në fushën e migrimit.</t>
  </si>
  <si>
    <t>1. Profili i lehtë dhe i zgjeruar i migrimit për vitin 2017, të hartuar (dhjetor).                                            
2. Strategjia e re shtetërore për migrim dhe plani i veprimit 2019-2023, e hartuar (dhjetor).        
3. Vlerësimi i databazave ekzistuese dhe ndërveprueshmërisë së tyre në fushën e migrimeve(dhjetor).
4. Plani i reagimit për menaxhimin e fluksit të mundshëm të migrantëve, i përditësuar (mars).
5. Udhëzimet administrative nga Ligji për azil dhe Rregullorja për Qendrën për azilkërkues, të miratuara (dhjetor).
6. Udhëzimet administrative nga Ligji për të huajt dhe Rregullorja për funksionimin e Qendrës për të huaj, e miratuar (dhjetor).
7. Rregullorja e punës për AQM e miratuar (dhjetor).</t>
  </si>
  <si>
    <t xml:space="preserve">109,510€ BRK; 35,000€ Donatorë. </t>
  </si>
  <si>
    <t>1. Programi i Qeverisë 2017-2021;
2. Strategjia për migrim dhe plani i veprimit 2013-2018.</t>
  </si>
  <si>
    <t>Parandalimi i migrimit të parregullt.</t>
  </si>
  <si>
    <t xml:space="preserve">1. Informimi i publik për parandalimin e migrimit të parregullt (dhjetor).
2. Informimi i publikut për  procesit të riintegrimit të qëndrushëm në Kosovë (dhjetor).
3. Studimi për migrimin në Kosovë, i publikuar (dhjetor).
4. Numri i planeve operative për parandalimin e migrimit të parregullt (dhjetor).
5. Numri i personave të ndaluar për kalimin ilagal të kufirit.
6. Numri i personave të ripranuar.
7.Numri i rasteve të hetuara dhe kallximeve penale për rastet e kontrabandimit me migrantë (dhjetor).
8. Numri i inspektimeve për parandalimin dhe identifikimin e emigrantëve të parregullt (dhjetor).
9. Numri i azilkërkuesve kosovarë në vendet e BE-së (dhjetor).
10. Numri i i të huajve të kthyer në vendet e origjinës.
                                              </t>
  </si>
  <si>
    <t xml:space="preserve">3,750 € BRK;  110,000 € Donatorë.              </t>
  </si>
  <si>
    <t>PK, Projekti zviceran për AQM, Projekti i binjakëzimit, Partnerët ndërkombëtarë.</t>
  </si>
  <si>
    <t>1. Programi i Qeverisë 2017-2021;
2. Strategjia për migrim dhe plani i veprimit 2013-2018;
3. Strategjia nacionale për menaxhimin e integruar të kufirit 2013-2018.</t>
  </si>
  <si>
    <t>Avancimi i sistemit të riintegrimit të qëndrueshëm.</t>
  </si>
  <si>
    <t>1. Strategjia për riintegrimin e personave të riatdhesuar dhe plani i veprimit 2018-2022, e miratuar (mars).
2. Planet komunale të riintegrimit, të rishikuara dhe aprovuara  (qershor).
3. Pakot standarde te shërbimeve të riintegrimit, për secilën kategori të personave të riatdhesuar, të zhvilluara (shtator).
4.  Platforma e monitorimit dhe vlerësimit të zbatimit të politikave të riintegrimit në të gjitha nivelet, e zhvilluar (dhjetor).
5. Udhëzuesit operacional për të gjitha kategoritë e personave të riatdhesuar, të hartuar (dhjetor).
6. Numri i përfituesve nga Programi për riintegrim (dhjetor).</t>
  </si>
  <si>
    <t xml:space="preserve">2,955,334 € BRK; 24,800 € Donatorë. </t>
  </si>
  <si>
    <t>1. Programi i Qeverisë 2017-2021;
2. Strategjia për riintegrimin e personave të riatdhesuar dhe plani i veprimit 2013-2017.</t>
  </si>
  <si>
    <t>Ngritja e kapaciteteve të autoriteteve në menaxhimin e migrimit.</t>
  </si>
  <si>
    <t>1. Katër (4) trajnime të specializuara për 30 zyrtarë policorë për identifikimin e dokumenteve të falsifikuara (dhjetor).
2. Pesë (5) trajnime për zyrtarët e azilit mbi pranimin dhe profilizimin e azilkerkuesëve, si dhe vendim-marrjen në procedurë të azilit (dhjetor).
3. Tri (3) trajnime për zyrtarët për procedurat e pranimit dhe mbajtjes së të huajve (dhjetor).
4. Shtatë (7) trajnime për 80  zyrtarë të riintegrimit për pritjen, referimin dhe riintegrimin e personave nga grupet e cënueshme dhe fëmijëve të pashoqëruar (dhjetor).
5. Stafi i Qendrës së zzilit dhe Qendrës për mbajtjen e të huajve, i kompletuar  (dhjetor).
6. Numri i azilkërkuesve të pranuar dhe të trajtuar, në Qendrën për azil kërkues.
7. Pesë (5) trajnime të zyrtarëve  për menaxhimin, monitorimin dhe vlerësimin e procesit të riintegrimit në të gjitha nivelet (dhjetor).
8. Tetë (8) trajnime për anëtarët e Autoritetit qeveritar të migrimit  (dhjetor). 
9. Numri i kërkesave për mbrojtjen ndërkombëtare, numri i kërkesave të aprovuara dhe numri i vendimeve nga Komisioni për refugjatë (dhjetor).
10. Numri i personave të ndaluar në Qendrën për mbajtjen e të huajve (dhjetor).</t>
  </si>
  <si>
    <t>296,700€ BRK;  17,200€ Donatorë.</t>
  </si>
  <si>
    <t>DSHAM, DRPR, Autoriteti Qeveritar, Projekti zviceran për AQM, Projekti i binjakëzimit, Partnerët ndërkombëtarë.</t>
  </si>
  <si>
    <t>Plani Kombëtar për Zbatimin e MSA-së/ Kapitulli 24: Drejtësia, liria dhe siguria/ Migracioni; Veprimi 3.25 (treguesi 2,3,  5,6, 7,8, 9,10).</t>
  </si>
  <si>
    <t>Plani Kombëtar për Zbatimin e MSA-së, Kapitulli 24: Drejtësia, liria dhe siguria/ Lufta kundër terrorizmit  Veprimi 3.25 (treguesi 3,4, 5,6).</t>
  </si>
  <si>
    <t>Plani Kombëtar për Zbatimin e MSA-së, Kapitulli 24: Drejtësia, liria dhe siguria/ Lufta kundër narkotikëve Veprimi 3.25 (treguesi 2 dhe 3,4,5,6).</t>
  </si>
  <si>
    <t>Plani Kombëtar për Zbatimin e MSA-së, Kapitulli 24: Drejtësia, liria dhe siguria/ Lufta kundër krimit të organizuar dhe bashkëpunimi  policor Veprimi 3.25 (treguesi 3, 5 dhe 6).</t>
  </si>
  <si>
    <t>Plani Kombëtar për Zbatimin e MSA-së, Kapitulli 24: Drejtësia, liria dhe siguria/ Lufta kundër krimit të organizuar dhe bashkëpunimi  policor Veprimi 3.25 (treguesi 2).</t>
  </si>
  <si>
    <t>Plani Kombëtar për Zbatimin e MSA-së, Kapitulli 24: Drejtësia, liria dhe siguria/ Lufta kundër terrorizmit ;     2,3 Kapitulli 27: Mjedisi 3.28.9.</t>
  </si>
  <si>
    <t xml:space="preserve">Plani Kombëtar për Zbatimin e MSA-së/ Kapitulli 14 i acquis-së: Politikat e transportit. </t>
  </si>
  <si>
    <t>Plani Kombëtar për Zbatimin e MSA-së/ Kapitulli 24: Drejtësia, liria dhe siguria/Siguria e dokumenteve, Veprimi 3.25 (treguesi 1,8,9,10).</t>
  </si>
  <si>
    <t>(treguesit 3,4,5, 6, 7,8, 9)Plani Kombëtar për Zbatimin e MSA-së/ Kapitulli 24: Drejtësia, liria dhe siguria/ Menaxhimi i kufirit; Veprimi 3.25, treguese, 1,7,8,9,10).</t>
  </si>
  <si>
    <t>Plani Kombëtar për Zbatimin e MSA-së/ Kapitulli 24: Drejtësia, liria dhe siguria/ Migracioni, Veprimi 3.25-treguesi i 3,5,6,7 .</t>
  </si>
  <si>
    <t>Plani Kombëtar për zbatimin e MSA-së/ Kapitulli 24: Drejtësia, liria dhe siguria/ Migracioni; 
Veprimi 3.25 (treguesi 4, 5,6,8, 9, 10).</t>
  </si>
  <si>
    <t>Plani Kombëtar për Zbatimin e MSA-së/ Kapitulli 24: Drejtësia, liria dhe siguria/ Migracioni; 
Veprimi 3.25, (treguesi 6).</t>
  </si>
  <si>
    <t>Riorganizimi i MPJ-së/ Shërbimit të Jashtëm.</t>
  </si>
  <si>
    <t>Hartimi i Ligjit për Shërbim të Jashtëm.</t>
  </si>
  <si>
    <t>MPJ, ZKM, MEF, Kuvendi.</t>
  </si>
  <si>
    <t>Hartimi dhe aprovimi i Startegjisë dhe planit të veprimit të politikës së jashtme të Republikës së Kosovës.</t>
  </si>
  <si>
    <t>Plotësim ndryshimi i Ligjit për Sanksione Ndërkombëtare.</t>
  </si>
  <si>
    <t>Ligji i miratuar.</t>
  </si>
  <si>
    <t>Rritja e numrit të stafit diplomatik dhe konzullor.</t>
  </si>
  <si>
    <t>1. 14 zyrtarë të rinj të MPJ-së të rekrutuar. 
2. 5 Konzuj nderi të emëruar.</t>
  </si>
  <si>
    <t>Blerja e ambasadave.</t>
  </si>
  <si>
    <t>Ambasadat e blera.</t>
  </si>
  <si>
    <t>Mbikëqyrja e zbatimit të sanksioneve ndërkombëtare.</t>
  </si>
  <si>
    <t>Formimi i njësisë për mbikëqyrjen e zbatimit të sanksioneve ndërkombëtare në kuadër të DNPS.</t>
  </si>
  <si>
    <t>MPJ (DNPS).</t>
  </si>
  <si>
    <t>Sistemi i sigurisë së komunikimit për MPJ dhe misionet diplomatike.</t>
  </si>
  <si>
    <t>Sistemi i sigurisë së komunikimit, i implementuar dhe funksional.</t>
  </si>
  <si>
    <t>Avancimi i Akademisë Diplomatike.</t>
  </si>
  <si>
    <t>Zgjerimi i stafit të Akademisë në bazë së rregullores së rishikuar.</t>
  </si>
  <si>
    <t>Së paku 4 diplomat të angazhuar nga stafi ekzistues i MPJ.</t>
  </si>
  <si>
    <t>Kosto administrative (lëvizje e brendshme e stafit).</t>
  </si>
  <si>
    <t>MPJ,Akademia Diplomatike.</t>
  </si>
  <si>
    <t>Rregullorja e AD,Vendimi për themelim.</t>
  </si>
  <si>
    <t xml:space="preserve">Organizimi i Shkollës pranverore diplomatike. </t>
  </si>
  <si>
    <t>MPJ (Akademia Diplomatike).</t>
  </si>
  <si>
    <t>Transformimi dhe fuqizimi i Divizionit të shërbimeve konzullore të RKS.</t>
  </si>
  <si>
    <t>Protokoll veprimi ndërmjet RKS dhe RSH mbi përfaqësimin e përbashkët konsullor.</t>
  </si>
  <si>
    <t>Protokolli i nënshkruar dhe në fuqi.</t>
  </si>
  <si>
    <t>Përmirësimi i sistemit të vizave për qytetarët e huaj.</t>
  </si>
  <si>
    <t>Dhënia më e lehtë e vizave për kategori të caktuara të qytetareve të huaj (biznese, sport dhe kulturë) në pika hyrëse të RKS.</t>
  </si>
  <si>
    <t>MPJ, MPB, Policia e Kosovës (DCK).</t>
  </si>
  <si>
    <t>Avansimi i sistemit për qendrën e vizave.</t>
  </si>
  <si>
    <t>Sistemi i vizave i përmiresuar dhe funksional.</t>
  </si>
  <si>
    <t>MPJ (DCK).</t>
  </si>
  <si>
    <t>Zgjerimi i rrjetit të Konsullatave të RKS që lëshojnë viza hyrëse për Kosovë.</t>
  </si>
  <si>
    <t>Së paku tri Konsullata të reja që lëshojnë viza hyrëse.</t>
  </si>
  <si>
    <t>Rritja e punësimit, zhvillimi i shkathtësive në përputhje me kërkesat e tregut të punës dhe administrimi më i mirë i tregut të punës.</t>
  </si>
  <si>
    <t xml:space="preserve">Rishikimi i politikës së punësimit për Agjencinë e punësimit.  </t>
  </si>
  <si>
    <t xml:space="preserve">Dokumenti i politikave trivjeçare, i rishikuar. </t>
  </si>
  <si>
    <t xml:space="preserve">Licencimi i ofrueseve jo publik të shërbimeve të punësimit. </t>
  </si>
  <si>
    <t>Numri i ofruesve jo publik të punësimit të licencuar.</t>
  </si>
  <si>
    <t xml:space="preserve">Shpenzime administrative. </t>
  </si>
  <si>
    <t xml:space="preserve">Hartimi i programeve dhe projekteve aktive të tregut të punës si dhe hartimi i  marrëveshjeve të bashkëpunimit me institucionet e tjera për realizimin e programeve dhe projekteve që mbështesin politikat aktive të tregut të punës. </t>
  </si>
  <si>
    <t xml:space="preserve">Numri i programeve dhe projekteve të hartuara si dhe numri i marrëveshjeve të zbatuara për realizimin e programeve dhe projekteve që mbështesin politikat aktive të tregut të punës. </t>
  </si>
  <si>
    <t xml:space="preserve">Forcimi i kapaciteteve të shërbimeve publike të punësimit dhe aftësimit përmes përmirësimit të infrastrukturës fizike dhe ligjore në nivel qendror dhe lokal të APRK-së. </t>
  </si>
  <si>
    <t>1) 2 objekte të renovuara.
2)  18 pozita të plotësuara. 
3) 2 kampanja të organizuara, dhe 1 video regjistrim promovues dhe në të gjitha komunat billbourde të shpërndara.
4) Rregullorja për Bordin Këshilldhënës të APRK e miratuar, mars 2018.</t>
  </si>
  <si>
    <t>Zgjerimi i shërbimeve të punësimit dhe MATP-ve, si dhe ngritja e efiçencës dhe cilësisë së tyre,</t>
  </si>
  <si>
    <t>1.  Rritja e ndërmjetësimve në MATP për 11%.                                          
2. Zgjerimi i MATP me 2 programe të reja.
3. Ofrimi i informatave dhe shërbimeve për migrimin e rregullt për çeshtje punësimi dhe aftësimi profesional për të gjithë aplikantët.
4. 12 grante për implementimin e masave aktive.</t>
  </si>
  <si>
    <t>APRK, EU, Komunat; MASHT.</t>
  </si>
  <si>
    <t>Rritja e mirëqenies sociale përmes zgjerimit dhe ngritjes së cilësisë së mbrojtjes dhe  shërbimeve sociale e familjare, me fokus të veçantë në grupet në nevojë dhe barazinë gjinore.</t>
  </si>
  <si>
    <t>Licencimi i OJQ-ve dhe mbështetja e projekteve të tyre,  përmes subvencioneve nga MPMS-ja dhe skema e granteve të BE-së.</t>
  </si>
  <si>
    <t>1) 20 OJQ të licencuara. 
2) 20 projekte të OJQ-ve të mbështetura me subvencione.
3) 25 projekte të OJQ-ve të mbështetura me grante nga Zyra e BE-së.</t>
  </si>
  <si>
    <t>400000 BRK
600000 Donatorë.</t>
  </si>
  <si>
    <t>MPMS, Komunat, Zyra e BE-së.</t>
  </si>
  <si>
    <t>Licencimi dhe trajnimi i punëtorëve social dhe stafit të komunave për ofrimin e shërbimeve dhe hartimin e planeve komunale për shërbime sociale.</t>
  </si>
  <si>
    <t>1)  200 punëtorë socialë të licencuar.
2)  200 punëtorë socialë të trajnuar.
3)  150 nëpunës civilë nga niveli menaxherial i komunave të trajnuar.</t>
  </si>
  <si>
    <t>MPMS, MAPL, Komunat.</t>
  </si>
  <si>
    <t>2. Monitorimi dhe inspektimi i zbatimit të standardeve minimale për shërbime sociale dhe familjare.</t>
  </si>
  <si>
    <t>MPMS, MAPL, Komuna.</t>
  </si>
  <si>
    <t>1)  10 standarde minimale të monitoruara dhe inspektuara.                2)  10 ofrues të shërbimeve sociale dhe familjare të monitoruar dhe inspektuar.</t>
  </si>
  <si>
    <t>PKZMSA, kapitulli 19: Politikat sociale dhe punësimi.</t>
  </si>
  <si>
    <t xml:space="preserve">Programi i Qeverisë 2017-2021; Draft Strategjia Sektoriale  2018-2022, dhe Plani i veprimit.                             </t>
  </si>
  <si>
    <t>Renovimi dhe blerja e paisjeve për institucionet SHPMPF, ISSH  dhe Strehimoren për mbrojtje të viktimave.</t>
  </si>
  <si>
    <t xml:space="preserve">1) Objektet e renovuara, hapësirat e rregulluara dhe pajisjet e reja me mjete të instaluara.      </t>
  </si>
  <si>
    <t>PKZMSA Kapitulli 19; Politikat Sociale dhe Punësimi.</t>
  </si>
  <si>
    <t xml:space="preserve">Programi i Qeverise 2017-2021; Draft Strategjia Sektoriale  2018-2022, dhe Plani i veprimit.                             </t>
  </si>
  <si>
    <t>PKZMSA kapitulli 19, Pika 3.20 Politikat sociale dhe Punësimi.</t>
  </si>
  <si>
    <t>Draft Strategjia Sektoriale 2018-2021; Plani i veprimit 2018-2020;Programi për Refroma në Ekonomi.</t>
  </si>
  <si>
    <t>Draft Strategjia Sektoriale 2018-2021; Plani i veprimit 2018-2022; Programi për Refroma në Ekonomi.</t>
  </si>
  <si>
    <t>Draft Strategjia Sektoriale 2018-2021; Plani i veprimit 2018-2021;Programi për Refroma në Ekonomi.</t>
  </si>
  <si>
    <t>Draft Strategjia Sektoriale 2018-2021; Plani i veprimit 2018-2010;Programi për Refroma në Ekonomi;
Agjenda për Reforma Europiane.</t>
  </si>
  <si>
    <t>Draft Strategjia Sektoriale 2018-2021; Plani i veprimit 2018-2020;Programi për Refroma në Ekonomi;Agjenda për Reforma Europiane.</t>
  </si>
  <si>
    <t>Kthimi i personave të zhvendosur dhe zgjidhje të qëndrueshme.</t>
  </si>
  <si>
    <t xml:space="preserve">Përkrahja për kthim në rindërtimin shtëpive. </t>
  </si>
  <si>
    <t xml:space="preserve">1.Deri 60 shtëpi të rindërtuara (rindërtimi i plotë dhe riparimet e vogla) përmes aktiviteteve direkte të MKK-së (dhjetor).                                                                                                                                                                                  2. Deri 80 shtëpi të ndërtuara me infrastrukturë përkatëse për kthim të familjeve të zhvendosura, përmes projektit "Kthimi dhe Ri-integrimi në Kosovë" (faza e pestë), (dhjetor).          </t>
  </si>
  <si>
    <t>Programi  i Qeverisë 2017-2021, Strategjia për Komunitete dhe Kthim 2014-2018, Udhëzuesit për përkrahjen e kthimit, IPA 2016.</t>
  </si>
  <si>
    <t>Vazhdimi i projektit "Mbështetja për mbylljen e qendrave kolektive" në Kuvendet Komunale Shtërpcë (periudha e implementimit të projektit 2015-2017).</t>
  </si>
  <si>
    <t>5 Qendrat kolektive në Komunën e Shterpcës, të mbyllura.</t>
  </si>
  <si>
    <t xml:space="preserve">BE – 3,3 mil. € (2015-2017). </t>
  </si>
  <si>
    <t>KK Shtërpcë.</t>
  </si>
  <si>
    <t>Programi  i Qeverisë 2017-2021, Strategjia për Komunitete dhe Kthim 2014-2018, Udhëzuesit për përkrahjen e kthimit, Projekt në kuadër të IPA 2014.</t>
  </si>
  <si>
    <t>Komunat, Ministria e Administrimit dhe Pushtetit Lokal, Ministria e Infrstrukturës.</t>
  </si>
  <si>
    <t>PKZMSA Kapitulli 2.3</t>
  </si>
  <si>
    <t>Programi  i Qeverisë 2017-2021, Strategjia për Komunitete dhe Kthim 2014-2018,Udhëzuesit për përkrahjen e kthimit.</t>
  </si>
  <si>
    <t>Fuqizimi dhe Stabilizimi i Komuniteteve në Kosovë.</t>
  </si>
  <si>
    <t>Vazhdimi i projektit "Programit të KE-së për Stabilizimin e Komuniteteve III" faza e tretë për të krijuar gjenerimin e të ardhurave dhe mundësitë e punësimit midis komuniteteve pakicë në të gjitha regjionet e Kosovës, (periudha e implementimit të projektit 2015-2017).</t>
  </si>
  <si>
    <t xml:space="preserve">1. Numri i projekteve të mbështetura (dhjetor).
2. Nurmi i personave të punësuar në pozita të qëndrueshme të punësimit afatgjatë (dhjetor).  </t>
  </si>
  <si>
    <t>Programi  i Qeverisë 2017-2021, Strategjia për Komunitete dhe Kthim 2014-2018, Projekt në kuadër të IPA-së 2014.</t>
  </si>
  <si>
    <t xml:space="preserve">Programi  i Qeverisë 2017-2021, Strategjia për Komunitete dhe Kthim 2014-2018. </t>
  </si>
  <si>
    <t>Shoqëria civile</t>
  </si>
  <si>
    <t>Ndarja e pakove të harmonizuara të ndihmave, me rastin e kthimit të PZH-ve.</t>
  </si>
  <si>
    <t>Programi  i Qeverisë 2017-2021, Strategjia për Komunitete dhe Kthim 2014-2018, Udhëzuesit për përkrahjen e kthimit.</t>
  </si>
  <si>
    <t>Ngritja e Sistemit të menaxhimit të informacionit për personat e zhvendosur.</t>
  </si>
  <si>
    <t>1. Baza e të dhënave për numrin dhe lokacionin e të kthyerve dhe të zhvendosurve, e themeluar (dhjetor).                        2. Numri i personave të zhvendosur të rikthyer, të regjistruar në komuna (dhjetor).</t>
  </si>
  <si>
    <t>DRC, MPB, IOM, UNHCR.</t>
  </si>
  <si>
    <t xml:space="preserve">Ofrimi i informacionit për të zhvendosurit rreth kushteve, kritereve dhe procedurave të kthimit përmes vizitave shko-shiko dhe shko-informohu. </t>
  </si>
  <si>
    <t>Deri 20 vizita të realizuara.</t>
  </si>
  <si>
    <t xml:space="preserve"> Strategjia për Komunitete dhe Kthim, e hartuar.</t>
  </si>
  <si>
    <t>ZKM, Ministrit e linjës, Komuna.</t>
  </si>
  <si>
    <t>Plani i dokumenteve strategjike për vitin 2018.</t>
  </si>
  <si>
    <t xml:space="preserve">Hartimi, ndryshimi dhe plotësimi i kornizës ligjore për komunitete, kthim dhe riintegrim. </t>
  </si>
  <si>
    <t xml:space="preserve">1. Koncept dokumenti për persona të zhvendosur, i hartuar (qershor).                            2. Ligji për personat të zhvendosur, i hartuar (dhjetor).                             3. Koncept dokumenti për përkrahjen e projekteve për komunitete, i miratuar (mars).
4. Plotësim ndryshimi i Rregullores Nr. 40/2012 për organizimin e brendshëm dhe sistematizimin e vendeve të punës për Ministrinë për Komunitete dhe Kthim, i hartuar (qershor). </t>
  </si>
  <si>
    <t>ZKM, MAPL, MMPH, MPMS, Komunat, UNHCR.</t>
  </si>
  <si>
    <t>Hartimi i politikave dhe standardeve në sektorin e shëndetësisë.</t>
  </si>
  <si>
    <t xml:space="preserve">Përmirësimi i bazës ligjore për ruajtjen dhe përparimin e shëndetit të qytetarëve të Republikës së Kosovës. </t>
  </si>
  <si>
    <t xml:space="preserve">shtator-dhjetor </t>
  </si>
  <si>
    <t>1. Ligji për shëndetësi i plotësuar/ndryshuar (shtator).
2. Ligji për inspektoratin shëndetësor i plotësuar/ndryshuar (dhjetor).</t>
  </si>
  <si>
    <t>Qeveria; MF; MIE.</t>
  </si>
  <si>
    <t>Programi i Qeverisë                      2017-2021                              Strategjia Sektoriale Shëndetësore 2017-2021.</t>
  </si>
  <si>
    <t xml:space="preserve">Përcaktimi i rregullave dhe procedurave për pajisje dhe produkte mjekësore. </t>
  </si>
  <si>
    <t>1. Projektligji për substanca psikotrope dhe prekusor i miratuar.
2. Udhëzim administrativ- Rregullimi i çmimit të produkteve dhe pajisjeve medicinale, i miratuar.
3. Udhëzim administrativ për Praktikat e mira të shpërndarje, i miratuar.
4. Udhëzim administrativ për regjistrimin e multivitaminave, mineraleve, oligomineraleve, substancave herbale, preparateve herbale dhe produkteve të tjera për të cilat nuk nevojitet autorizimi për marketing, i miratuar.
5. Udhëzimi administrativ Nr.13/2013 për kushtet për F8 lëshimin e licencës për qarkulluesit me shumicë, i miratua.
6. Hartimi i koncept dokumentit për pajisje dhe produkte mjekësore, i miratuar/</t>
  </si>
  <si>
    <t>Qeveria; MF; MIE/</t>
  </si>
  <si>
    <t>Programi i Qeverisë                            2017-2021                              Strategjia Sektoriale Shëndetësore 2017-2021.</t>
  </si>
  <si>
    <t xml:space="preserve">Zhvillimi i politikave dhe standardeve për zhvillmin shërbime shëndetësore dhe ruajtjen e shëndetit. </t>
  </si>
  <si>
    <t>1. Udhëzimi administrativ për Udhërrëfyes dhe protokolle klinike, i miratuar.
2. Udhëzimi administrativ  për përcaktimin e kushteve të përgjithshme të Institucioneve private shëndetësore dhe jashtë spitalore, i miratuar. 
3. Udhëzimi administrativ për obligimet e personit  përgjegjës për transplantimin e indeve dhe qelizave, i miratuar. 
4. Udhëzimi administrativ për vërejtjet e kombinuara, i miratuar.
5 .Udhëzimi administrativ për kushtet në hapësirën për pirjen e duhanit për institucionet ku lejohet pirja e duhanit, i miratuar.</t>
  </si>
  <si>
    <t xml:space="preserve">SHSKUK. </t>
  </si>
  <si>
    <t>Zhvillimi i politikave për adresimin e  sëmundjeve të rralla.</t>
  </si>
  <si>
    <t>1.Koncept dokumenti i miratuar,</t>
  </si>
  <si>
    <t>PKZMSA (3.29.Masat zbatuese).</t>
  </si>
  <si>
    <t xml:space="preserve">Krijimi i mekanizmave për vlerësim dhe monitorim në sektorin e shëndetësisë. </t>
  </si>
  <si>
    <t>1. Doracaku për monitorimin e SSSH,  i miratuar.</t>
  </si>
  <si>
    <t xml:space="preserve">Hartimi i politikave për ruajtjen dhe përparimin e shëndetit. </t>
  </si>
  <si>
    <t>1. Programi i imunizimit i miratuar.
2. Strategjisia për edukim dhe promovime shëndetësore, e miratuar.
3. Plani strategjik për shëndetin e nënës dhe fëmijës, i miratuar.</t>
  </si>
  <si>
    <t xml:space="preserve">MASHT; Komunat. </t>
  </si>
  <si>
    <t xml:space="preserve">Përmirësimi  i komunikimit të brendshëm, komunikimit me institucionet shëndetësore dhe me publikun. </t>
  </si>
  <si>
    <t>1. Plani i  komunikimit i miratuar.</t>
  </si>
  <si>
    <t>Koncept dokumenti për fushën e shëndetit reproduktiv dhe fertilizimi.</t>
  </si>
  <si>
    <t>Koncept dokumenti, i miratuar.</t>
  </si>
  <si>
    <t>Koncept dokumenti për Inspektoratin Farmaceutik</t>
  </si>
  <si>
    <t>Ruajtja dhe përparimi i shëndetit.</t>
  </si>
  <si>
    <t>Sigurimi i pajisjeve në shërbimet spitalore për nëna dhe fëmijë.</t>
  </si>
  <si>
    <t xml:space="preserve">1. Pajisjet e shpërndara në kliniken gjinekologjike, pediatrike dhe dy spitale regjionale. </t>
  </si>
  <si>
    <t>Zhvillimi i aktiviteteve promovuese dhe fuqizimi i planifikimit familjar.</t>
  </si>
  <si>
    <t xml:space="preserve">1. (10) aktivitete promovuese të zhvilluara.
2. Raport për sigurimin e mjeteve të  planifikimit familjar. </t>
  </si>
  <si>
    <t>Zhvillimi i aktiviteteve për skriningun e kancerit të qafës së mitrës.</t>
  </si>
  <si>
    <t>1. Katër (4) mikroskopë për analizë citologjike të siguruar.
2. Nr. i PAP testeve të realizuara.
3. Nr. i mamografive.
4. Nr. e aktiviteteve promovuese.</t>
  </si>
  <si>
    <t>35000,00€               (Donatori).</t>
  </si>
  <si>
    <t xml:space="preserve">Zhvillimi i Shërbimit të kardiokirurgjisë. </t>
  </si>
  <si>
    <t>1.Funksionalizimi i Sallës së dytë operative.                                            2.Realizimi i 250 operacioneve.</t>
  </si>
  <si>
    <t>Riorganizimi dhe zhvillimi i kapaciteteve administrative në sektorin e shëndetësisë.</t>
  </si>
  <si>
    <t>Përcaktimi i organizimit të brendshëm të Ministrisë së Shëndetësisë dhe organeve të tjera nën mbikqyrje.</t>
  </si>
  <si>
    <t>1. Rregullorja  për organizimin e brendshëm dhe sistematizimin e vendeve të punës të Ministrisë së Shëndetësisë, e miratuar.</t>
  </si>
  <si>
    <t xml:space="preserve">MAP;MF. </t>
  </si>
  <si>
    <t xml:space="preserve">Rregullimi i fushëveprimit, funksionimit, veprimtarisë, autorizimet, të drejtat, detyrat dhe përgjegjësitë e Shërbimit Spitalor dhe Klinik Universitar të Kosovës. </t>
  </si>
  <si>
    <t>1. Statuti i SHSKUK, i miratuar.</t>
  </si>
  <si>
    <t xml:space="preserve">Përcaktimi i organizimit të brendshëm të Agjencisë për produkte dhe pajisje mjekësor.e </t>
  </si>
  <si>
    <t>1. Rregullorja për organizimin e brendshëm dhe sistematizimin e vendeve të punës të AKPM, e miratuara.</t>
  </si>
  <si>
    <t>Trajnimi i stafit të SHSKUK.</t>
  </si>
  <si>
    <t xml:space="preserve">tetor </t>
  </si>
  <si>
    <t xml:space="preserve">1. (14) profesionistë shëndetësorë të spitaleve të përgjithshme (Gjilan, Prizren) të trajnuar.
2. (80) profesionistë shëndetësorë të spitaleve të përgjithshme (Gjilan, Prizren)të trajnuar në institucion. </t>
  </si>
  <si>
    <t>47,000,00 €                       (Donatori).</t>
  </si>
  <si>
    <t xml:space="preserve">Trajnimi për monitorim dhe vlerësim në sektorin e shëndetësisë. </t>
  </si>
  <si>
    <t xml:space="preserve">1. (15) trajnerë të trajnuar;
2. (12) zyrtarë të spitaleve të përgjithshme (Gjilan, Prizren) të trajnuar. </t>
  </si>
  <si>
    <t>27, 000,00€                   (Donatori).</t>
  </si>
  <si>
    <t>Sistem adekuat i avancuar për menaxhimin, monitorimin dhe zbatimin e legjislacionit për shërbimin civil dhe krijimi i mundësisë për një shërbim civil profesional, efikas dhe efecient, zhvillimi i të cilit është e  bazuar në parimet e administratës së mirë dhe të orientuar kah zbatimi i obligimeve ligjore.</t>
  </si>
  <si>
    <t>Miratimi i 100 përshkrimeve të standardizuara të vendeve të punës.</t>
  </si>
  <si>
    <t xml:space="preserve"> Monitorimi i zbatimit të legjislacionit të SHC .                                                                                                                                         </t>
  </si>
  <si>
    <t>Raportimi periodik për strukturën etnike, gjinore dhe arsimore të nëpunësve civilë ne SHCK, i miratuar</t>
  </si>
  <si>
    <t>Rritja e numrit të  institucioneve që zbatojnë modulin e Rekrutimit, Avancimit, Ndërprerjes së Akt-emërimit, Transferimit, Ndërprerjes së Akt-emërimit, Pushimeve. 
Fillimi i zbatimit të modulit të Planifikimit të Personelit. 
Fillimi i zbatimit të modulit të aplikimit on-line në procesin e rekrutimit. 
Vazhdimi i procesit të ndërlidhjes së SIMBNJ-së me sistemin e vijueshmërisë, e-pasurisë.</t>
  </si>
  <si>
    <t>1.Zatimi i aplikimit on-line për procedurën e rekrutimit.
2.Nderlidhja me sistemet tjera elektronike.</t>
  </si>
  <si>
    <t>MAP&amp;Institucionet  tjera.</t>
  </si>
  <si>
    <t>Trajnimi i menaxherëve të personelit dhe zyrtarëve përgjegjës për përdorimin e SIMBNJ-së.</t>
  </si>
  <si>
    <t>Numri i nëpunëseve të trajnuar.</t>
  </si>
  <si>
    <t>Funksionalizimi i Sistemit për monitorimin e zbatimit të parimeve të etikës dhe integritetit në Administratën Publike.</t>
  </si>
  <si>
    <t>Numri i institucioneve te monitoruara.</t>
  </si>
  <si>
    <t>Strategjinë e trajnimeve dhe planin e veprimit për NC.</t>
  </si>
  <si>
    <t xml:space="preserve"> Trajnimi dhe aftësimi i nëpunësve në shërbimin civil.</t>
  </si>
  <si>
    <t>Ngritja e kapaciteteve përmes trajnimeve.</t>
  </si>
  <si>
    <t xml:space="preserve">1.Rreth 90 kurse trajnimi të organizuara.
2.Rreth 3100 nëpunës civilë të trajnuar.
3. Rreth 380 dit trajnim të mbajtura. </t>
  </si>
  <si>
    <t>Institucionet e Administratës Publike te nivelit qendrore dhe te nivelit lokal.</t>
  </si>
  <si>
    <t>Qeverisja e mirë dhe sundimi i ligjit (Strategjia për zhvillim ekonomik).</t>
  </si>
  <si>
    <t>Strategjia për modernizimin e Administratës Publike 2015-2020. Strategjia e trajnimit të nëpunëseve civil 2015-2017.
 MSA-Kriteret Politike.</t>
  </si>
  <si>
    <t>Koordinimi  dhe organizimi i trajnimeve me partner, projekte dhe institucionet tjera.</t>
  </si>
  <si>
    <t xml:space="preserve">1.Rreth 15 kurse trajnimi të organizuara me donator.
2.Rreth 5 programe/kurse specifike trajnimi organizohen me institucione vendore.
</t>
  </si>
  <si>
    <t xml:space="preserve">GIZ, USAID, 
Sida.
</t>
  </si>
  <si>
    <t>Institucionet e Administratës Publike të nivelit qendror dhe nivelit lokal.</t>
  </si>
  <si>
    <t xml:space="preserve">Plani  i veprimit të strategjisë për trajnimin të nëpunësve civilë 2016-2018;
Ligji i IKAP.
</t>
  </si>
  <si>
    <t>Koordinimi  dhe 
 organizimi i 
trajnimeve me partnerë,
 projekte dhe
 institucionet tjera.</t>
  </si>
  <si>
    <t>1.Rreth 15 kurse trajnimi të organizuara me donatorë.
2.Rreth 5 programe/kurse specifike trajnimi organizohen me institucione. vendore</t>
  </si>
  <si>
    <t>GIZ, USAID,
Sida.</t>
  </si>
  <si>
    <t>Institucionet e Administratës Publike të nivelit qendrore dhe te nivelit lokal.</t>
  </si>
  <si>
    <t>Përmirësimi cilësisë së trajnimit.</t>
  </si>
  <si>
    <t xml:space="preserve">1. Procedura e përzgjedhjes dhe certifikimit të trajnerëve, e hartuar dhe miratuar.
2. Aplikacioni online për aplikim të trajnerëve, i hartuar  dhe  funksionalizuar. 
3.Është vlerësuar ndikimi i dy kurseve të trajnimit.              
</t>
  </si>
  <si>
    <t xml:space="preserve">Plani i veprimit për
zbatimin e strategjisë për modernizimin e Administratës Publike 2017-2020.
</t>
  </si>
  <si>
    <t>Ngritja e cilësisë së shërbimeve përmes e-Qeverisjes.</t>
  </si>
  <si>
    <t>Përgatitja dhe realizimi i projekteve në fushën e sistemeve elektronike.</t>
  </si>
  <si>
    <t xml:space="preserve">1.Platforma kryesore të Interoperabilitetit (të ndërveprimit të sistemeve) e zhvilluar.
2. Ndërlidhja e dhjetë (10) sistemeve elektronike nëpërmjet Platformës së Interoperabilitetit, e realizuar.
3.Databaza e shërbimeve administrative-publike, e zhvilluar.
4.Portali e-Kosova i dizajnuar.  
5.Avancimi i moduleve dhe plotësimi me të dhëna të Sistemit të e-Pasurisë,
6.Sistemi i menaxhimit dhe arkivimit elektronik të dokumenteve.  i impementuar. </t>
  </si>
  <si>
    <t>Strategjia afatmesme e IKAP 2016-2018. Marrëveshja për bashkëpunim me GIZ.</t>
  </si>
  <si>
    <t xml:space="preserve">Përgatitja dhe realizimi  i projekteve në infrastrukturën e rrjetit dhe sigurisë së TI-së. </t>
  </si>
  <si>
    <t>Hartimi dhe finalizimi i politikave, akteve nënligjore dhe standardeve.</t>
  </si>
  <si>
    <t xml:space="preserve">1.Projekt rregullorja për bazat e të dhënave, e miratuar.
2.Projekt rregullorja për Qendren e të dhënave shtetërore.
3.Projekt rregullorja për adminstrimin e rrjetit shtetëror.
4.Projekt rregullorja për siguri.
</t>
  </si>
  <si>
    <t>Avancimi, zgjerimi dhe realizimi i projekteve në infrastrukturën e QDHSH.</t>
  </si>
  <si>
    <t xml:space="preserve">1. Instalimi, konfigurimi dhe virtualizimi i shtatë serverve Blade (Hostave Dell) në Qendrën e të Dhënave Shtetrore, të cilet deri më tani janë përdorur për sistemin Informativ shëndetesor, i realizuar.
2. Largimi nga QDHSH të serverëve të vjetër IBM.
3. Ristrukturimi i rrjetit në lidhje me ngritjen e kapaciteteve për qasje në internet, i realizuar.
4. Zhvendosja e platformave softuerike nga serverët fizikë (standalone) të vjetër në infrastrukturë virtuale, përkatësisht platformë të re harduerike, i realizuar.
5. Zgjerimi dhe avancimi i sistemit elektronik të monitorimit të pajisjeve harduerike në QDHSH, i realizuar.
5. Instalimi dhe konfigurimi i storage të vjetër IBM-it, i realizuar.
6. Analizimi i të gjitha pajisjeve të vjetra serverike në QDHSH më qëllim të shfrytëzimit të tyre, i realizuar.
7. Formatimi, instalimi dhe konfigurimi i system X3850 x5, i realizuar.
</t>
  </si>
  <si>
    <t>Avancimi, zgjerimi, mirëmbajtja e rrjetit shtetëror (rrjetit optic, mikrovalor, wireless, VPN) dhe sistemit telefonik (analog, PBX, VoIP) në IRK”.</t>
  </si>
  <si>
    <t xml:space="preserve">1. Aktivizimi i rrjetit shtetëror dhe sistemit telefonik në objektet e reja të IRK-ve.
2. Çmontimi i pajisjeve jo funskionale të rrjetit shtetëror, Faza III.
3. Dokumentimi i rrjetit shtetëror  si dhe sistemeve telefonike, Faza III.
4. Zëvendësimi i pajisjeve të vjetëruara të rrjetit shtetëror.
5. Mirëmbajtja e pajisjeve të rrjetit shtetëror si dhe sistemeve telefonike.
6. Monitorimi dhe administrimi i pajiseve të rrjetit shteteror si dhe sistemeve telefonike.
7. Ngritja e nivelit të sigurisë në pajisjet e rrjetit shtetëror.
</t>
  </si>
  <si>
    <t>Hapja e të dhënave.</t>
  </si>
  <si>
    <t xml:space="preserve">1. Finalizimi i planit të komunikimit për RAP dhe për Open Data.
2.Krijimi i kornizës ligjore primare për Open Data dhe operacionalizimi i saj.
3.Zhvillimi i ODRA-s si dhe i një kornize teknike. 
4. Krijimi i një Bordi Drejtues për Open Data përgjegjës për udhëzime strategjike për zbatimin e iniciativave për OD.
6. Përditësimi i Kornizës së Interoperabilitetit për të përfshirë dispozitat që lidhen me OD.
7. Përgatitja e një udhëzuesi për zyrtarët përgjegjës në insitucionet publike.
8.Krijimi i Grupi Punues Ndërinstitucional dhe ofrimi i përkrahjes për të,  zbatimin e iniciativave të OD. 
9. Trajnimi i zyrtarëve përgjegjës dhe nëpunësve civilë në institucionet publike për Open Data bazuar në udhëzimin e hartuar.
</t>
  </si>
  <si>
    <t>Hartimi i akteve nënligjore që derivojn nga Ligji për Lirin e Sociimit.</t>
  </si>
  <si>
    <t xml:space="preserve">Përmiresimi dhe zhvillimi i infrastruktures fizike të institucioneve qeveritare me qëllim krijimin e kushteve fizike adekuate për funksionimin e tyre. </t>
  </si>
  <si>
    <t xml:space="preserve">Zhvillimi dhe përmirësimi i infrastruktures fizike të institucioneve qeveritare. </t>
  </si>
  <si>
    <t>1. Ndërtimi i ndërtesave përcjellse të AKI-se; 20%.
2. Ndërtimi i punëve të vrazhda dhe finale i Ndërtesës së IKAP-it-  70%.
3. Ndërtimi i punimeve finale te  shkollës në Llapushnik, Drenas - 100%.
7. Ndërtimi i punimeve të vrazhda të Shkollës së Kishnicës  Graqanicë, 30%.
8.Funksionalizimi  i Qendrës së Paraburgimit në Prishtinë, 100%.
9. Ndërtimi dhe funksionalizimi dy fakulteteve në Mitrovicë faza III, 100%.
10. Ndërtimi i punëve finale të objektit të Prokurorisë Themelore në Gjakovë-100%. 
11. Ndërtimi i objektit të Prokurorisë në Mitrovicë.
12. Ndërtimi i objektit të Gjykatës Themelore në Gjakovë, 90%.                 
13. Dizajnimi dhe ndërtimi i objektit të Gjykatës Themelore në Pejë.
14. Ndërtimi i Gjykatës themelore dega në Novoberdë, 90%.
15. Ndërtimi i shkollave sipas MM MAP-MASHT II 2016,                 65%.                                                                            16. Renovimi i objekteve qeveritre 90%.                                                                     17. Komleksi Rilindja renovimi i anekesit B, Cdhe D,  90%.                                                                    18. Kompleksi i Ri qeveritar në Hajvali                                                ndërtimi i KPM ;                                                                                   ndërtimi i KPMM;                                                                                                ndertimi i  AKK-së;                                                                                               ndërtimi i AMM;                                                                     ndërtimi i QVS     30%.                                                                                                                                      18.Ndërtimi i shkollave sipas MM MAP-MASHT III 2017,  30%.</t>
  </si>
  <si>
    <t xml:space="preserve">
1. Memorandumi ndërmjet MD&amp;MAP.   
2. Marrëveshja ndërmjet MAP&amp;MASHT (30.01.2015).       
3. Marrëveshja ndërmjet KGJK&amp;MAP (25.03.2015).  5.Marrëveshja ndërmjet MAP&amp;MASHT (25.02.2016).    4.Marrëveshja ndërmjet MAP&amp;MASHT (27.03.2017). 7.Marrëveshja ndërmjet MAP&amp;MMPH-KPMM (19.05.2017). 5.Marrëveshja ndërmjet MAP&amp;KPM (15.05.2017). </t>
  </si>
  <si>
    <t>1.Zbatimi i Projektit të efiqenëes së ndriqimit në ndërtesat Qeveritare 70%.
2.Zbatimi i projektit për Automatizimin e matjeve, 30%.</t>
  </si>
  <si>
    <t>Hartimi i strategjisë se re për akomodim rezidencial të Institucioneve Qeveritare 2018-2020-2025.</t>
  </si>
  <si>
    <t>Stategjia e aprovuar.</t>
  </si>
  <si>
    <t>Hartimi dhe Planifikimi  i Projekteve për Institucionet Qeveritare si dhe Hartimi  dhe Aplikimi i Standardeve Teknike për ndërtesat e IRK-ve.</t>
  </si>
  <si>
    <t>1. Projekte të institucioneve të IRK-së (2015-2020).                                                           2. Projekte të institucioneve të MASHT I-II-III (2015-2019).                                                                                         3. Projekte të institucioneve të KGJK-së    (2015-2017).                                                                       4.Projekte të institucioneve te MD-së.                                                5. Projekte të instituciuneve të pavarura -ACC APK-ZAK.                                                                               6. Projekte te istituciuneve të pavarura -IGJK-ZRRUK-ZRRE-ZRRMb-QVS.                                                                                                               7. Elaboratet e shpronësimit dhe regjistrimin e objekteve të IRK-ve.</t>
  </si>
  <si>
    <t xml:space="preserve">1. Memorandumi ndërmjet MD&amp;MAP.   
2. Marrëveshja ndërmjet MAP&amp;MASHT (30.01.2015).       
3. Marrëveshja ndërmjet KGJK&amp;MAP (25.03.2015).  5.Marrëveshja ndërmjet MAP&amp;MASHT (25.02.2016).    4.Marrëveshja ndërmjet MAP&amp;MASHT (27.03.2017). 7.Marrëveshja ndërmjet MAP&amp;MMPH-KPMM (19.05.2017). 5.Marrëveshja ndërmjet MAP&amp;KPM (15.05.2017). </t>
  </si>
  <si>
    <t xml:space="preserve">Plani i veprimit për
zbatimin e strategjisë për modernizimin e Administratës Publike 2017-2020;
Kriteret Politike.
</t>
  </si>
  <si>
    <t>Plani i veprimit për
zbatimin e strategjisë për modernizimin e Administratës Publike 2017-2020.</t>
  </si>
  <si>
    <t xml:space="preserve">Ministria e Kulturës, Rinisë dhe Sportit </t>
  </si>
  <si>
    <t>Përkrahja e krijimtarisë kulturore,  ndërkombëtarizmi i kulturës si dhe përfshirja e trashëgimisë kulturore në planet zhvillimore dhe konservimi i integruar.</t>
  </si>
  <si>
    <t>Mbështetja e institucioneve publike të kulturës.</t>
  </si>
  <si>
    <r>
      <t>1. Mbështetje Teatrit Kombëtar të Kosovës në realizimin e aktiviteteve të parapara vjetore (realizimi i shfaqjeve, premierave, reprizave).
2. Mbështetje Filarmonisë  së Kosovës në realizimin e aktiviteteve të parapara vjetore.
3. Mbështetje Baletit Kombëtar të Kosovës, në realizimin e aktiviteteve të parapara vjetore. 
4. Mbështetje Ansambli KKV "Shota", në realizimin e aktiviteteve të parapara vjetore.
5. Mbështetje Galerisë Kombëtare të Kosovës, në realizimin e aktiviteteve të parapara vjetore.
6. Mbështetje Qendrës Kinematografike të Kosovës, në realizimin e aktiviteteve të parapara vjetore.
7. Mbështetje</t>
    </r>
    <r>
      <rPr>
        <b/>
        <sz val="11"/>
        <color indexed="8"/>
        <rFont val="Book Antiqua"/>
        <family val="1"/>
      </rPr>
      <t xml:space="preserve"> </t>
    </r>
    <r>
      <rPr>
        <sz val="11"/>
        <color indexed="8"/>
        <rFont val="Book Antiqua"/>
        <family val="1"/>
      </rPr>
      <t>Kosovafilmi në realizimin e aktiviteteve të parapara vjetore.   
8. Mbështetje Bibliotekës Kombëtare të Kosovës, në realizimin e aktiviteteve të parapara vjetore.</t>
    </r>
  </si>
  <si>
    <t>Ndërkombëtarizmi i kulturës përmes pjesëmarrjes në evenimente ndërkombëtare të librit, filmit, arteve pamore dhe muzikës.</t>
  </si>
  <si>
    <t>1.Përfaqësimi i Republikës së Kosovës në Bienalen e Venedikut- edicioni i arkitekturës, i realizuar.
2. Pjesëmarrja në Panairin e Librit në Frankfurt, Paris, Tiranë, i mbështetur.
3. Aplikimi i filmit për OSCAR, i mbështetur. 
4. Protokolli i bashkëpunimit kulturor ndërmjet Kosovës dhe Shqipërisë, realizuar.
5. Pjesëmarrja në kuadër të Programit Evropa Kreative, realizuar.</t>
  </si>
  <si>
    <t>ZKM, MPJ, MIE, Institucionet publike dhe jo publike kulturore të Kosovës.</t>
  </si>
  <si>
    <t>Plotësimi i inventarit të aseteve të Trashëgimisë Kulturore.</t>
  </si>
  <si>
    <t xml:space="preserve">1. Lista e Trashëgimisë Kulturore për Mbrojtje të Përkohshme dhe të Përhershme, e miratuar. </t>
  </si>
  <si>
    <t>Institucionet vartëse të Trashëgimisë Kulturore.</t>
  </si>
  <si>
    <t xml:space="preserve">                                                                                                                                Kapitulli 23 Aktiviteti 3.24.</t>
  </si>
  <si>
    <t>Strategjia Kombëtare për Trashëgimi Kulturore, KASH 2018-2020, PKZMSA.</t>
  </si>
  <si>
    <r>
      <t xml:space="preserve">Hartimi i planeve të menaxhimit për asetet e Trashëgimisë Kulturore </t>
    </r>
    <r>
      <rPr>
        <i/>
        <sz val="11"/>
        <color indexed="8"/>
        <rFont val="Book Antiqua"/>
        <family val="1"/>
      </rPr>
      <t>(dhe përfshirja e Trashëgimisë Kulturore në Hartat Zonale, dhe dokumente Kadastrale, në të dy nivelet)</t>
    </r>
    <r>
      <rPr>
        <sz val="11"/>
        <color indexed="8"/>
        <rFont val="Book Antiqua"/>
        <family val="1"/>
      </rPr>
      <t xml:space="preserve">, projekteve të Intervenimeve Emergjente si dhe projekteve të Restaurimit dhe Konservimit në fushën e Trashëgimisë Kulturore. </t>
    </r>
  </si>
  <si>
    <t xml:space="preserve"> 1. 7 plane të menaxhimit,të hartuara (Lokaliteti i Dersnikut, Kalaja e Harilaqit, Lokaliteti i Gllamnikut, Qendra Historike e Prishtinës, Kompleksi i Kullave të Isa Boletinit, Konaku i Tahir Beut/Pejë dhe Kompleksi Etnologjik Emin Gjiku/Prishtinë).
2. 35 projekte të Intervenimeve Emergjente në tërë territorin e Republikës së Kosovës, të haruara dhe realizuara.
3. 12 projekte arkitekturale të restaurimit dhe konservimit dhe 15 projekte në fushën e arkeologjisë, në tërë territorin e Republikës së Kosovës, të hartuara dhe realizuara.</t>
  </si>
  <si>
    <t>Avancimi dhe plotësimi i databazës së të dhënave, krijimi i kartelës së Trashëgimisë Shpirtërore.</t>
  </si>
  <si>
    <t xml:space="preserve">1.Databaza e të dhënave, e plotësuar.
2.Kartela e Trashëgimisë Shpirtërore, e krijuar.              </t>
  </si>
  <si>
    <t>Strategjia Kombëtare për Trashëgimi Kulturore, KASH 2018-2020.</t>
  </si>
  <si>
    <t>Promovimi dhe fuqizimi i zbatimit të të drejtave të autorit dhe të drejtave të përafërta.</t>
  </si>
  <si>
    <t xml:space="preserve">Promovimi i të drejtës së autorit dhe vetëdijësimi i publikut. </t>
  </si>
  <si>
    <t xml:space="preserve">1. Mbajtja e ligjëratave në shkollat e mesme, në universitete (Prishtinë, Gjilan, Mitrovicë, Prizren ) dhe në  Qendra Rinore  - shpërndarja e broshurave informuese (shkurt - dhjetor),  (5 ligjerta), të mbajtura.                                      
2. Konferenca për shënimin e Ditës Botërore të Pronësisë Intelektuale, e mbajtur dhe botimi i numrit të katërtë të revistës "Autori"  (prill - qershor).       
3. Organizimi i një ngjarje - punëtorie me mbajtës të së drejtave ku do të diskutohet lidhur më rëndësinë e të drejtës së autorit   (shtator), e mbajtur.    
4. Realizimi i një video – reklame lidhur me të drejtën e autorit (qershor).                                                                                                                                                                                                 
5. Punëtoria me institucionet e zbatimit të ligjit, e mbajtur, (Gjyqtarët e Departamentit për çështje ekonomike, avokatë, prokurorë, ndërmjetësues dhe Inspektorë të tregut), (qershor - shtator). 
                                                                                                                                                                                                                                                       </t>
  </si>
  <si>
    <t>ZDA, MTI, KGJK, Ministria e Arsimit, Administrata e Universitetit, dhe Drejtoritë e Arsimit në qytete përkatëse .</t>
  </si>
  <si>
    <t>MSA pika 77-78.</t>
  </si>
  <si>
    <t xml:space="preserve">Ngritja e kapaciteteve për të drejtën e autorit dhe të drejtat e përafërta dhe luftimin piraterisë fizike dhe digjitale. </t>
  </si>
  <si>
    <t xml:space="preserve">1. Trajnimi në punë i stafit të Zyrës për të Drejtat e Autorit, një trajnim për të drejtat ekonomike dhe të drejtat morale, si dhe një trajnim për përgjegjësinë e ofruesve të shërbimeve të internetit – i mbajtur (prill - maj).                                    2. Trajnimi për menaxhim kolektiv të të drejtave të autorit për stafin e shoqatave kolektive, stafin e ZDA-së, avokatë, përfaqësues të medieve, i mbajtur (tetor).                       
3. Trajnim për mbikëqyrjen e zbatimit të të  drejtave të autorit dhe luftimin piraterisë fizike dhe digjitale për inspektorë të tregut, policë të krimeve ekonomike, komisioni i pavarur për medie , i mbajtur (qershor).
4. Trajnim lidhur me kompensimet e veçanta dhe të drejtën e riprodhimit për stafin e ZDA, përfaqësues të shoqatave kolektive, përfaqësues të bizneseve dhe të doganës, i mbajtur (qershor). 
 </t>
  </si>
  <si>
    <t>MSA pika 77-78, Raporti i vendit për Kosovën i Komisionit Evropian.</t>
  </si>
  <si>
    <t>Luftimi ndaj piraterisë dhe vetëdijesimi lidhur me plagjiaturën.</t>
  </si>
  <si>
    <t xml:space="preserve">1. Koordinimi i luftës kundër piraterisë - 3 veprime të ndërmarra për luftimin e piraterisë fizike në qendrat kryesore të vendit ( një aksion në prill, një aksion në qershor dhe një aksion në tetor), të realizuara. 
2. Fushatë vetëdijesuese për rëndësinë e të drejtës së autorit dhe për dëmet e piraterisë ndaj kreativitetit dhe ekonomisë së vendit (prill - dhjetor), e realizuar.
3. Vetëdijesimi i profesorëve dhe studentëve lidhur me dukurinë e plagjiaturës dhe përgjegjësinë civile dhe penale për plagjiatorët (mars). 
</t>
  </si>
  <si>
    <t>Shoqatat për Menaxhim Kolektiv të të  Drejtave të Autorit, DK,                            PK,                                   IT.</t>
  </si>
  <si>
    <t>Bashkëpunimi rajonal dhe me Organizatën Botërore të Pronësisë Intelektuale dhe shtetet anëtare të saj me qëllim të përfitimit nga programet e saj të trajnimit dhe anëtarësimit.</t>
  </si>
  <si>
    <t>1. Organizimi i një vizite studimore për stafin e ZDA-së në një nga zyrat rajonale për të observuar nga afër punën e tyre, (qershor) e përfunduar.
2. Pjesëmarrja në një konferencë të OBPI-së dhe në konferencat rajonale me qëllim të njohjes dhe lobimit për anëtarësim në OBPI,  (shkurt - dhjetor), e realizuar.
3. Organizimi i një Konference me pjesëmarrje të zyrave të vendëve të rajonit (Shqipërisë, Maqedonisë, Malit të Zi, Kroacisë, Serbisë dhe Sllovenisë), në muajin shtator, e realizuar.</t>
  </si>
  <si>
    <t xml:space="preserve">Memorandumi i Bashkëpunimit me Shqipërinë. </t>
  </si>
  <si>
    <t>Avancimi i kornizës ligjore me qëllim të zbatimit të Ligjit për të Drejtën e Autorit  dhe harmonizimit me acquis të BE-së.</t>
  </si>
  <si>
    <t>1. Rregullorja për Kompenzime të Vecanta (rregullimi skemave private të kompenzimit), e miratuar (qershor). 
2. Miratimi - plotësimi, ndryshimi i Rregullorës Nr. 05/2013 për ndërmijetësim në fushën e të drejtës së autorit,  e miratuar  (qershor). 
3. Strategjia për të Drejtën e Autorit dhe të Drejtat e Përafërta, e miratuar (prill).</t>
  </si>
  <si>
    <t>MTI, MF, Dogana.</t>
  </si>
  <si>
    <t>Përmirësimi i kualitetit të shërbimeve dhe pasurimi i arkivave, për nevojat e shfrytëzuesve të lëndës arkivore.</t>
  </si>
  <si>
    <t>Rregullimi i lëndës arkivore si dhe mbrojtja e digjitalizimi i lëndës arkivore.</t>
  </si>
  <si>
    <t xml:space="preserve">1.Klasifikimi, selektimi, sistemimi dhe përpunimi i lëndës arkivore, i përfunduar.
2. Trajnime profesionle (2), të realizuara. 
3. Restaurimi dhe konservimi  i lëndës së dëmtuar arkivore dhe lidhja e tyre, i përfunduar.
4. Digjitalizimi i lëndës arkivore përmes skanimit dhe vendosjes në sistemin për menaxhimin dhe përshkrimin e fondeve dhe koleksioneve, i përfunduar.  
5.Hulumtimi dhe grumbullimi i lëndës arkivore, e cila është maturuar ligjërisht për tu dorëzuar në arkiv, i përfunduar.
6. Hulumtime arkivore në Arkiva Ndërkomëtare dhe Rajonale (Kroaci, Turqi , Austri, dhe Shqipëri), për të pasuruar fondet dhe koleksionet arkivore, e realizuar.                                       </t>
  </si>
  <si>
    <t>Institucionet fondkrijuese në Republikën e Kosovës;      Arkivat Ndërkombëtare.</t>
  </si>
  <si>
    <t>Ligjin Nr. 04 /L-088 për Arkivat Shtetërore;   Udhëzimi administrativ Nr. 09/2007 për Dorëzim - Pranimin e Lëndës Arkivore;   Marrëveshjet e Bashkëpunimit Ndërkombëtar.</t>
  </si>
  <si>
    <t>Hartimi i politikave zhvillimore dhe inspektimet.</t>
  </si>
  <si>
    <t>1. Hartimi i Draft - Planit Strategjik 2019 - 2021 për Arkiva, i  përfunduar.
2.Plotësim/ndryshimi i Rregulloreve të brendshme, i  realizuar.
3. Monitorimi i zbatimit të Planit vjetor të punës dhe Rregulloreve arkivore. 
4. Bashkëpunimi me fondkrijues për menaxhimin e lëndës arkivore (vizita / inspektime,  këshilla dhe rekomandime), i  realizuar.
5. Ekspozita dhe Botime, e realizuar dhe publikuar. 
6. 2 Seminare me zyrtarë arkivor/ administratës së fond krijuesve dhe ASHAK-së, e  realizuar. 
7. Hartimi/miratimi i Koncept dokumentit për Arkivat, i  përfunduar.</t>
  </si>
  <si>
    <t xml:space="preserve">Bashkëpunimi Ndërkombëtar dhe Ndërinstitucional arkivor. </t>
  </si>
  <si>
    <t>1.Takime dhe kontakte për realizim, ripërtrirje dhe zgjërim të Marrëveshjeve të Bashkëpunimit Ndërkombëtar  me Arkivat e Kroacisë, Maqedonisë dhe Turqisë, si dhe marrëveshje Ndërinstitucionale, të mbajtura. 
2. Pjesëmarrja në Kongrese, Konferenca, Simpoziume (Kamerun, Kroaci, Slloveni dhe Itali) për tu njoftuar me risitë në arkivistikë, e  realizuar.
3. Organizimi i Konferencës Ndërkombëtare për Arkiva, në bashkëorganizim me Drejtorinë e Përgjithshme të Arkivave të Shqipërisë, mbajtur në Prishtinë, e realizuar.
4.Takime profesinale në Arkivat e Turqisë, Shqipërisë, Kroacisë, Maqedonisë dhe Malit të Zi, për shkëmbim të përvojave të punës arkivore, të mbajtura.</t>
  </si>
  <si>
    <t xml:space="preserve">Arkivat Ndërkombëtare. </t>
  </si>
  <si>
    <t>Ligjin Nr. 04 /L-088 për Arkivat Shtetërore;           Marrëveshjet e Bashkëpunimit Ndërkombëtar.</t>
  </si>
  <si>
    <t>1. Krijimi i ambientit të favorshëm dhe të sigurt për ngritjen e cilësisë së shërbimeve në fushën e transportit.</t>
  </si>
  <si>
    <t>Ngritja e kapaciteteve teknike dhe profesionale në fushën e transportit rrugor.</t>
  </si>
  <si>
    <t>Digjitalizimi i procesit të testimit të kandidatit për shofer.</t>
  </si>
  <si>
    <t xml:space="preserve">1. Numri i  kandidatëve në mënyrë elektronike, të testuar.  
</t>
  </si>
  <si>
    <t>Ngritja e kapaciteteve teknike dhe profesionale në fushën e testimit të kanditatëve për patent shofer.</t>
  </si>
  <si>
    <t xml:space="preserve">1. 40 Pyetës të trajnuar. </t>
  </si>
  <si>
    <t>Ngritja e kapaciteteve profesionale në fushën e inspektimeve të transportit rrugor të mallrave të rrezikshme.</t>
  </si>
  <si>
    <t>1.Trajnimet për  pesë (5) inspektorë (kontrollet në rrugë për mallra të rrezikshme), të përfunduara.</t>
  </si>
  <si>
    <t>Hartimi i politikave të zhvillimit strategjik të sektorit të aviacionit civil.</t>
  </si>
  <si>
    <t>1.  Strategjia e sektorit të aviacionit civil, e mirtuar.</t>
  </si>
  <si>
    <t>9,700BK
donatorë (7,500)</t>
  </si>
  <si>
    <t>Përmirësimi i shërbimeve me qëllim të krijimit të lehtësirave në transportin ajror.</t>
  </si>
  <si>
    <t>1.Projektimi dhe ndërtimi i zgjatjes së pistës dhe ngritjes së sistemit instrumental të aterimit dhe sistemit të radio komunikimeve, të përfunduara.</t>
  </si>
  <si>
    <t>Përmirësimi i shërbimeve me qëllim të krijimit të lehtësirave në transportin rrugor dhe hekurudhor të udhëtarëve.</t>
  </si>
  <si>
    <t xml:space="preserve">1. Linjat e transportit rrugor, të subvencionuara (411,855.00 ).
2. Obligimet e shërbimeve publike në transportin hekurudhor të udhëtarëve
  (1,031,959.00).
</t>
  </si>
  <si>
    <t>Përmirësimi i shërbimeve me qëllim të krijimit të lehtësirave në transportin rrugor të udhëtarëve.</t>
  </si>
  <si>
    <t xml:space="preserve"> 10  vend-ndalje për autobusë, të ndërtuara.  </t>
  </si>
  <si>
    <t>1. 680 inspektime në infrastrukture rrugore, të përfunduara. 
2. 920 inspektime në transport rrugor, të përfunduara.
3. 550 inspektime në Qendra të kontrollit teknik, të përfunduara. 
4. 1100 inspektime në autoshkolla,  të përfunduara.</t>
  </si>
  <si>
    <t>Hartimi i Kornizës ligjore në fushën e transporti rrugor të mallrave.</t>
  </si>
  <si>
    <t>1. Projektiligji për kohën e ngasjes dhe pushimit,  i miratuar, nëntor 2018.
2. UA për rregullat dhe mënyrën e organizimit të provimit për certifikatën e kualifikimit profesional (CKP), i miratuar.</t>
  </si>
  <si>
    <t>Plani legjislativ 2018 dhe SSTMM.</t>
  </si>
  <si>
    <t xml:space="preserve">Hartimi i Kornizës ligjore ne fushen e transporti rrugor </t>
  </si>
  <si>
    <t>1. Ligji nr. 04/L-179 mbi transportin rrugor (plotësim-ndryshim), i miratuar.</t>
  </si>
  <si>
    <t>Plani legjislativ 2018 dhe SSTMM</t>
  </si>
  <si>
    <t>Hartimi i Kornizës ligjore në fushën e transportit hekurudhor.</t>
  </si>
  <si>
    <t>Koncept dokumenti për plotësim-ndryshim të Ligjit për hekurudhat e Kosovës Nr.04/L-063, i miratuar.</t>
  </si>
  <si>
    <t>Hartimi i Kornizës ligjore në fushën e Sigurisë Rrugore në Komunikacion.</t>
  </si>
  <si>
    <t>1. UA për mënyrën e organizimit dhe funksionimit të Këshillit për siguri rrugore, i miratuar.</t>
  </si>
  <si>
    <t>2.Rehabilitimi i rrjetit egzistues si dhe ndërtimi i rrugëve të reja.</t>
  </si>
  <si>
    <t xml:space="preserve">Rehabilitimi dhe zgjerimi i rrugëve ekzistuese nacionale dhe rajonale. </t>
  </si>
  <si>
    <t>Rritja e sigurisë dhe përmirësimi i rrjetit rrugor në rrjetin e rrugëve nacionale dhe regjionale.</t>
  </si>
  <si>
    <t xml:space="preserve">Rritja e sigurisë dhe përmirësimi i rrjetit rrugor në rrjetin e Autoudhëve. </t>
  </si>
  <si>
    <t>Ngritja e cilësisë dhe  sigurisë në  rrugëve në rrjetin rrugor lokal.</t>
  </si>
  <si>
    <t xml:space="preserve">  Km. rrugë lokale, të ndërtuara.</t>
  </si>
  <si>
    <t>1. 125 km.  autostrada (R6 dhe R7), të mirëmbajtura.</t>
  </si>
  <si>
    <t xml:space="preserve">1.  1940 Km.  rrugë nacionale dhe rajonale, të mirëmbajtura dhe sinjalizuara.
</t>
  </si>
  <si>
    <t xml:space="preserve">1.  Km.  të përfunduara.  </t>
  </si>
  <si>
    <t xml:space="preserve">Hartimi dhe miratimi i Politikave Zhvillimore për Bujqësi dhe Zhvillim  Rural.   </t>
  </si>
  <si>
    <t>Hartimi i Kornizës ligjore për politikat kombëtare për bujqësinë dhe zhvillimin rural, me synim vendosjen e kritereve për mbështetje financiare, vendosjen e standardeve të cilësisë, mbështetjen institucionale dhe forcimin e masave të kontrollit administrativ në zbatim të masave të politikave bujqësore.</t>
  </si>
  <si>
    <t>Projektligji për Bujqësi dhe Zhvillim Rural, i miratuar.</t>
  </si>
  <si>
    <t>Hartimi i Programit për Pagesa Direkte për vitin 2019.</t>
  </si>
  <si>
    <t>tetor-dhjetor</t>
  </si>
  <si>
    <t>Programi për pagesa direkte për vitin 2019, i miratuar.</t>
  </si>
  <si>
    <t xml:space="preserve">AUV, Shoqatat e fermerëve, shoqëria civile. </t>
  </si>
  <si>
    <t>PKZMSA Kapitulli i 11.</t>
  </si>
  <si>
    <t>Shtylla 4,                 Masa 31 , Aktivteti 4.</t>
  </si>
  <si>
    <t>Hartimi i Programit për mbështetjen financiare të projekteve investive për Bujqësi dhe  Zhvillim Rural për vitin 2019.</t>
  </si>
  <si>
    <t xml:space="preserve">shtator-dhjetor        </t>
  </si>
  <si>
    <t xml:space="preserve">Programi për Zhvillim Rural 2019, i miratuar.                            </t>
  </si>
  <si>
    <t>Shtylla 4,                         Masa 31 , Aktivteti 1,2,4.</t>
  </si>
  <si>
    <t>Programi i Qeverisë së Republikës së Kosovës 2017-2021;                 Programi për Bujqësi dhe Zhvillim Rural  2014-2020;                         Marrëveshja Kornizë në mes të Kosovës dhe Komisionit Evropian, datë: 27mars 2015.</t>
  </si>
  <si>
    <t>Promovimi i Programit për Bujqësi dhe Zhvillim Rural 2019.</t>
  </si>
  <si>
    <t>nëntor-dhjetor</t>
  </si>
  <si>
    <t xml:space="preserve">1.Konferenca nacionale, e mbajtur.
2. 11 sesione informuese  në 7 regjioneve, të mbajtura.
3.  2200 udhëzues për aplikantë, të publikuara etj.                </t>
  </si>
  <si>
    <t xml:space="preserve">Programi për Bujqësi dhe Zhvillim Rural  2014-2020;                          Marrëveshja Kornizë në mes të Kosovës dhe Komisionit Evropian, datë: 27mars 2015.          </t>
  </si>
  <si>
    <t>Monitorimi i procesit të zbatimit të  PBZHR 2014-2020, për vitin 2017.</t>
  </si>
  <si>
    <t>Numri/përqindja e objektivave të realizuara                    ( input,output dhe rezultat).</t>
  </si>
  <si>
    <t xml:space="preserve">Programi për Bujqësi dhe Zhvillim Rural  2014-2020;                            Marrëveshja Kornizë në mes të Kosovës dhe Komisionit Evropian, datë: 27mars 2015. </t>
  </si>
  <si>
    <t xml:space="preserve">Përgatitja dhe publikimi i të dhënave statistikore bujqësore.                                                     
</t>
  </si>
  <si>
    <t>1.Rreth 1250 ferma të RrDHKF , të monitoruara.                                         2.Raporti për krahasimet mujore të shkëmbimit tregtar, i hartuar.                            3.Raporti i çmimeve javore, i hartuar.                                     4.Katalogu ekonomik për kosto të prodhimit për kultura bujqësore ,i hartuar/ publikuar.</t>
  </si>
  <si>
    <t xml:space="preserve">Shtylla 3, Masa 18, Aktiviteti 3. </t>
  </si>
  <si>
    <t>Përgatitja dhe publikimi i Raportit të Gjelbër për vitin 2017.</t>
  </si>
  <si>
    <t>Raporti i Gjelbër, i miratuar dhe publikuar.</t>
  </si>
  <si>
    <t>MF,MTI,ASK, OEK,Doganat, Fakulteti i Bujqësisë.</t>
  </si>
  <si>
    <t>Avancimi dhe fuqizimi   i Agjencisë për Zhvillimin e Bujqësisë sipas kërkesave të IPARD II.</t>
  </si>
  <si>
    <t>1. 6 drejtori, të funksionalizuara (20 zyrtar .                            2.  2 drejtori të reja , të krijuara.</t>
  </si>
  <si>
    <t>MAP, MF.</t>
  </si>
  <si>
    <t xml:space="preserve">Programi i Qeverisë së Republikës së Kosovës 2017-2021.                                      </t>
  </si>
  <si>
    <t>Vazhdimi i përgatitjeve  teknike për akreditim të  Agjencionit për Zhvillimin e Bujqësisë dhe Autoritetit Menaxhuese, përmes                     forcimit të mekanizmave për implementimin e programeve mbeshtetëse të PBZHR 2014-2020.</t>
  </si>
  <si>
    <t>qershor-dhjetor</t>
  </si>
  <si>
    <t>1.Pakoja së  Akreditimit të AZHB-së  për dy masa të PBZHR     (masa 101 dhe masa 501 ), të finalizuara.                                       2. Manuali operacional për Autoritetin Menaxhues, i finalizuar.
3. Manualet për procedurat e Programimit, Publicitetit, Monitorimit &amp; Raportimit, Vlerësimit,  të finalizuara.
4. Manuali për procedurat e implementimit të masës për Asistencë Teknike/501,  i finalizuar.
5. Memorandumi i mirëkuptimit në mes të AM dhe AZHB-së, i miratuar.</t>
  </si>
  <si>
    <t>Ekspertë të jashtëm nga KE;          Projekte të Binjakëzimit; TAIEX.</t>
  </si>
  <si>
    <t xml:space="preserve">Programi i Qeverisë së Republikës së Kosovës 2017-2021;                     Marrëveshja Kornizë në mes të Kosovës dhe Komisionit Evropian, datë: 27mars 2015; Programi për Bujqësi dhe Zhvillim Rural 2014-2020;                         Rregullat e IPARD-it.      </t>
  </si>
  <si>
    <t>Integrimi i sistemeve informative në një Sistem të Integruar Informativ Bujqësor (SIIB).</t>
  </si>
  <si>
    <t xml:space="preserve">5 sisteme ekzistuese, të integruara. </t>
  </si>
  <si>
    <t xml:space="preserve">Shtylla 3,             Masa 20, Aktiviteti 3 ;                    Shtylla 4,                Masa 31, Aktiviteti 5.         </t>
  </si>
  <si>
    <t xml:space="preserve">Programi për Reforma në Ekonomi  2017-2019.  </t>
  </si>
  <si>
    <t xml:space="preserve">Përkrahja  mëtejme e qendrave informative këshilluese komunale për bujqësi dhe zhvillim rural, si dhe  ofrimi i shërbimeve për edukimin dhe trajnimin e fermerëve.                   </t>
  </si>
  <si>
    <t>1. 33 Qendra Informative Këshilluese komunale, të mbështetura.
2. Rreth 4000 fermerë ,të trajnuar/këshilluar.</t>
  </si>
  <si>
    <t>Komunat-QIK.</t>
  </si>
  <si>
    <t>PKZMSA, Kapitulli 11.</t>
  </si>
  <si>
    <t>Programi i Qeverisë së Republikës së Kosovës 2017-2021;                                                        Strategjia e Shërbimeve Këshilluese për Bujqësi dhe Zhvillim Rural 2015-2020;                  Programi për Bujqësi dhe Zhvillim Rural 2014-2020.</t>
  </si>
  <si>
    <t>Monitorimi i Fondit Garantues DCA                         ( Development Credit Authority), për garantimin e kredive agrorurale.</t>
  </si>
  <si>
    <t xml:space="preserve">Raportimi periodik lidhur me krahasimin  në mes të periudhave  dhe viteve paraprake (numrin  e kredive të lejuara, normave të interesit dhe vëllimit të përgjithshëm të investimeve) , i hartuar.  </t>
  </si>
  <si>
    <t>Zhvillimi i mëtejshëm i politikave në fushën e bujqësisë me qëllim të zbatimit të dispozitave të MSA-së dhe Acquis të transpozuar.</t>
  </si>
  <si>
    <t>Plani i veprimit për bujqësi organike, i miratuar.</t>
  </si>
  <si>
    <t>MF,Fakulteti i Bujqësisë.</t>
  </si>
  <si>
    <t>PKZMSA            Kapitulli 11.</t>
  </si>
  <si>
    <t xml:space="preserve">Raporti i KE për Kosovë 2016; Konkluzionet e takimit të Nënkomitetit për Bujqësi 21.03.2017; Programi për Bujqësi dhe Zhvillim Rural 2014-2020. </t>
  </si>
  <si>
    <t xml:space="preserve">Mbrojtja e tokës bujqësore, shfrytëzimi i qëndrueshëm, rregullimi i saj  dhe rehabilitimi i sistemit të ujitjes. </t>
  </si>
  <si>
    <t xml:space="preserve">Hartimi i politikës për inventarizimin e tokave bujqësore. </t>
  </si>
  <si>
    <t xml:space="preserve">Koncept dokumenti,  i miratuar </t>
  </si>
  <si>
    <t xml:space="preserve">MMPH,AKK, komunat. </t>
  </si>
  <si>
    <t xml:space="preserve">Programi i Qeverisë së Republikës së Kosovës 2017-2021.  </t>
  </si>
  <si>
    <t>1.Programi Kombëtar për Inventarizimin e tokave bujqësore, i miratuar (janar-qershor).                      2.Vlerësimi i terenit, përcaktimi i koordinatave gjografike,sondimi  i tokës,hapja dhe leximi i profileve , marrja e mostrave analizimi i tyre për konkludimin e rezultatave (korrik-dhjetor).</t>
  </si>
  <si>
    <t>MMPH, AKK, komunat.</t>
  </si>
  <si>
    <t xml:space="preserve">Strategjia për konsolidim  të tokës  2010-2020.  </t>
  </si>
  <si>
    <t>Konsolidimin vullnetar i tokës bujqësore në Komunën e Rahovecit dhe Vitisë.</t>
  </si>
  <si>
    <t>1. 25 ha-tokë bujqësore ,e rregulluar në Zonën Kadastrale Celinë, Komuna e Rahovecit.                   2. 2370 ha e tokës bujqësore në 7 (shtatë ) zona kadastrale, e rregulluar.</t>
  </si>
  <si>
    <t>AKK, Noteria, Komisioni komunal për komasacion, Kompania gjeodete për implementim dhe mbikëqyrje të projektit,  Zyra kadastrale komunale,  gjykatat.</t>
  </si>
  <si>
    <t>Shtylla 3,                 Masa 20 , Aktiviteti 3.</t>
  </si>
  <si>
    <t xml:space="preserve">Strategjia për konsolidim  të tokës  2010-2020.                             </t>
  </si>
  <si>
    <t xml:space="preserve">Përmirësimi e infrastrukturës së ujitjes dhe ruajtjes së ambientit.  </t>
  </si>
  <si>
    <t xml:space="preserve">1.Rreth 1200 ha e sipërfaqeve bujqësore nën ujitje.                        2.Master plani për ujitje në nivel vendi, i miratuar.                            3. Sistemet ekzistuese të Radoniqit,të zgjeruara.                   </t>
  </si>
  <si>
    <t>Shtylla 4,                     Masa 32    Aktiviteti 5.</t>
  </si>
  <si>
    <t xml:space="preserve">Programi i Qeverisë së Republikës së Kosovës 2017-2021;                                 Programi për Reforma në Ekonomi 2017-2019. </t>
  </si>
  <si>
    <t>Rehabilitimi i rrjetit rrugor në tërë Rajonet Vreshtare të Republikës së Kosovës.</t>
  </si>
  <si>
    <t xml:space="preserve"> Në  8 (tetë) zona me sipërfaqe prej 3200 ha me vreshtë. </t>
  </si>
  <si>
    <t xml:space="preserve">Programi i Qeverisë së Republikës së Kosovës 2017-2021;                  Programi për Bujqësi dhe Zhvillim Rural 2014-2020.                              </t>
  </si>
  <si>
    <t>Menaxhimi i qëndrueshëm i pyjeve dhe tokave pyjore.</t>
  </si>
  <si>
    <t>Hartimi i kuadrit ligjor për rregullimin e  menaxhimit te qëndrueshëm, shfrytëzimi, mbrojtja, definimi i kompetencave për menaxhimin me pyje dhe tokave pyjore , inspektimi si  dhe përafrimi me legjislacionin e BE-së.</t>
  </si>
  <si>
    <t xml:space="preserve">Projektligji për Pyjet, i miratuar. </t>
  </si>
  <si>
    <t xml:space="preserve">MF, MIE, MMPH, OJQ, Përfaqësuesi i Asociacioneve  të Komunave të Kosovës. </t>
  </si>
  <si>
    <t>PKZMSA
Kapitulli i 27-Mjedisi.</t>
  </si>
  <si>
    <t xml:space="preserve">Programi i Qeverisë së Republikës së Kosovës 2017-2021.    </t>
  </si>
  <si>
    <t>Hartimi i kornizës ligjore për rregullimin e  mbrojtjes, kultivimit dhe shfrytëzimit të faunës së egër.</t>
  </si>
  <si>
    <t xml:space="preserve">qershor-dhjetor                              </t>
  </si>
  <si>
    <t>Projektligji për Gjuetinë, i miratuar.</t>
  </si>
  <si>
    <t>kosto administrative.</t>
  </si>
  <si>
    <t>MF,MIE,FGJK, MPB,MMPH.</t>
  </si>
  <si>
    <t xml:space="preserve">Programi i Qeverisë së Republikës së Kosovës 2017-2021.     </t>
  </si>
  <si>
    <t xml:space="preserve">Përmirësimi i politikave për pyllëzimin e sipërfaqeve të zhveshura. </t>
  </si>
  <si>
    <t>Programi Nacional për Pyllëzimin e Sipërfaqeve të Zhveshura 2016-2025, i miratuar.</t>
  </si>
  <si>
    <t>MMPH, MAPL, Komunat, APP.</t>
  </si>
  <si>
    <t>PKZMSA          Kapitulli i 27-Mjedisi.</t>
  </si>
  <si>
    <t xml:space="preserve">Strategjia e Pylltarisë, 2010-2020. </t>
  </si>
  <si>
    <t xml:space="preserve">Monitorimi i shëndetit të pyjeve me qëllim të zbatimit të  standardeve ndërkombëtare për sëmundjet dhe dëmtuesit e pyjeve.                                     </t>
  </si>
  <si>
    <t xml:space="preserve">1.Numri i rasteve  (sëmundjeve dhe dëmtueseve pyjor), të identifikuara.                                    2.Numri i rasteve, të trajtuara.
</t>
  </si>
  <si>
    <t>Komunat, MMPH.</t>
  </si>
  <si>
    <t>Shtylla 4, Masa 33, Aktiviteti 1.</t>
  </si>
  <si>
    <t xml:space="preserve">Programi i Qeverisë së Republikës së Kosovës 2017-2021;                           Strategjia e Pylltarisë, 2010-2020.                            </t>
  </si>
  <si>
    <t>Hartimi i planeve për menaxhimin e pyjeve</t>
  </si>
  <si>
    <t>korrik-dhjetor</t>
  </si>
  <si>
    <t xml:space="preserve">Rreth 20.000 ha në 6 njësi menaxhuese, të inventarizuara. </t>
  </si>
  <si>
    <t xml:space="preserve">Shtylla 4 ,  Masa 33, Aktiviteti 3m </t>
  </si>
  <si>
    <t xml:space="preserve">Programi i Qeverisë së Republikës së Kosovës 2017-2021; 
Strategjia e Pylltarisë, 2010-2020m  </t>
  </si>
  <si>
    <t>Rreth 90.000/m3 në pyje shtetërore dhe  210.000/m3 në pyje private drunjë, të dëmkosura.</t>
  </si>
  <si>
    <t>Komunat, qytetarët nga shitja e lirë.</t>
  </si>
  <si>
    <t>Shtylla 4 ,  Masa 33, Aktiviteti 2.</t>
  </si>
  <si>
    <t xml:space="preserve">Programi i Qeverisë së Republikës së Kosovës 2017-2021;                       Strategjia e Pylltarisë, 2010-2020.                               </t>
  </si>
  <si>
    <t xml:space="preserve">Siguria e ushqimit, ruajtja e shëndetit të njeriut dhe kafshëve, si dhe promovimi i prodhimeve bujqësore                            dhe blegtorale. </t>
  </si>
  <si>
    <t xml:space="preserve">Shfrytëzimi i pyjeve sipas Planit vjetor të menaxhimit të pyjeve. </t>
  </si>
  <si>
    <t xml:space="preserve">Hartimi i kornizës ligjore për  veterinarinë me synim të rregullimit të mëtejshëm të këtij sektori. </t>
  </si>
  <si>
    <t xml:space="preserve">janar-qershor              </t>
  </si>
  <si>
    <t>Projektligji për poltësimin dhe ndryshimin e Ligjit Nr.2004/21 për Veterinarinë, i miratuar.</t>
  </si>
  <si>
    <t>MF,MIE, AUV,ZL-ZKM,SKQ-ZKM, OVK,FB&amp;V.</t>
  </si>
  <si>
    <t>PKZMSA Kapitulli i 12.</t>
  </si>
  <si>
    <t>Përcaktimi i kritereve për  higjienën e ushqimit dhe ushqimin e sigurte për njerëz si dhe ushqimin për kafshë,obligimet e operatorëve që ofrojnë  ushqim,deklarimin dhe emërtimin e ushqimit , kushtet për plasimine ushqimit  në treg,  kontrollit  i ushqimit, laboratorët e autorizuar testues dhe  referent, menaxhimi me krizat dhe  rastet emergjente, kompetencat e AUV , si dhe pëarfimi i projektligjit me legjislacionin e BE-së.</t>
  </si>
  <si>
    <t>Projektligji për plotësimin dhe ndryshimin e Ligjit Nr.03/L-016 për Ushqimin.</t>
  </si>
  <si>
    <t>MF,MIE,MTI, AUV,ZL-ZKM, SKQ-ZKM, FB&amp;V,OJQ.</t>
  </si>
  <si>
    <t xml:space="preserve">Hartimi i kornizës ligjore që rregullon  -prodhimin, tregtimin,  kontrollin, regjistrimin e prodhuesve dhe tregtuesve të farërave. </t>
  </si>
  <si>
    <t>qershor-nëntor</t>
  </si>
  <si>
    <t>Projektligji për Farëra  , i miratuar.</t>
  </si>
  <si>
    <t>MF,MIE,MTI, AUV,SKQ-ZKM, FB&amp;V.</t>
  </si>
  <si>
    <t xml:space="preserve">Hartimi i kornizës ligjore që rregullon - prodhimin, tregtimin,  kontrollin , regjistrimin e prodhuesve dhe tregtuesve të  materialit fidanor. </t>
  </si>
  <si>
    <t xml:space="preserve">prill-shtator                     </t>
  </si>
  <si>
    <t>Projektligji për Materialin Fidanor , i miratuar.</t>
  </si>
  <si>
    <t xml:space="preserve">janar-qeshor              </t>
  </si>
  <si>
    <t xml:space="preserve">Koncept dokumenti, i miratuar. </t>
  </si>
  <si>
    <t xml:space="preserve">Implemetimi i standardeve të  cilësisë së inputeve dhe produkteve bujqësore.           
           </t>
  </si>
  <si>
    <t>1. 5 Laboratorë, të akredituar.                            2. Testimi dhe diagnostikimi analitik  i mostrave, të analizuara për kontrollin e cilësisë dhe sigurisë të produkteve dhe inputeve bujqësore.</t>
  </si>
  <si>
    <t>Masa 31,       Aktiviteti 3.</t>
  </si>
  <si>
    <t>Ngritja e kapaciteteve laboratorike në IBK.</t>
  </si>
  <si>
    <t>Programi i Qeverisë së Republikës së Kosovës 2017-2021.</t>
  </si>
  <si>
    <t xml:space="preserve">Projektligjit për Pijet e forta alkoolike, i miratuar. </t>
  </si>
  <si>
    <t>MF,MIE,MTI, AUV,SKQ-ZKM, ZL-ZKM,FB&amp;V, OJQ.</t>
  </si>
  <si>
    <t xml:space="preserve">Programi i Qeverisë së Republikës së Kosovës 2017-2021.   </t>
  </si>
  <si>
    <t>Hartimi i politikës për mbjelljet e reja të vreshtave për verë, rrush tryeze dhe ngritjen e vreshtave amë për nën dhe mbishartesa të hardhisë.</t>
  </si>
  <si>
    <t>Strategjia për Sektorin e Vreshtarisë, Verëtarisë dhe Rrushit të tryezës 2018-2022, e miratuar.</t>
  </si>
  <si>
    <t>MTI, AUV, MF,MIE, dhe komunat nga Zonat Vreshtare .</t>
  </si>
  <si>
    <t xml:space="preserve">Mirëmbajtja,  përforcimi  i Kadastrës së Vreshtave. </t>
  </si>
  <si>
    <t xml:space="preserve">1. 3200 ha , të mirëmbajtura.                 2. Rreth 120 ha , mbjellje te reja,të integruara.                                    </t>
  </si>
  <si>
    <t>MTI, AUV, Dogana.</t>
  </si>
  <si>
    <t xml:space="preserve">Programi i Qeverisë së Republikës së Kosovës 2017-2021.                               </t>
  </si>
  <si>
    <t xml:space="preserve">Implementimi i sistemit për menaxhimin e cilësisë së verës. </t>
  </si>
  <si>
    <t xml:space="preserve">1. Rreth  450 mostra, të analizuara.                                    2.Rreth 380 kërkesa për kontrollin  e kualitetit të verës, të trajtuara.
                    </t>
  </si>
  <si>
    <t>AUV, Dogana , Kompanitë prodhuese të verës.</t>
  </si>
  <si>
    <t xml:space="preserve">Programi i Qeverisë së Republikës së Kosovës 2017-2021.                       </t>
  </si>
  <si>
    <t xml:space="preserve">Ngritja e prodhimtarisë për sipërfaqe dhe rritja e cilësisë së prodhimeve bujqësore përmes regjistrimeve  të reja të varieteteve, produktet për mbrojtjen e bimëve (PMB) dhe plehrave artificiale. </t>
  </si>
  <si>
    <t>1. Numri i varieteteve, të testuara. 
2. Numri i varieteteve, të regjistruara.  
3. Numri plehrave artificiale,të regjisturara.    
4.  Numri PMB--ve,  të regjisturara.  
5.  Numri i subjekteve,  të licencuara  që mirren me agroinpute bujqësore.</t>
  </si>
  <si>
    <t xml:space="preserve"> AUV.</t>
  </si>
  <si>
    <t xml:space="preserve">Shtylla 4, Masa 31, aktiviteti 4. </t>
  </si>
  <si>
    <t xml:space="preserve">Promovimi i produkteve bujqësore dhe blegtorale të Kosovës në tregun e brendshëm dhe ndërkombëtar. </t>
  </si>
  <si>
    <t>5 panaire dhe   organizime të tjera promovuese, të mbajtura.</t>
  </si>
  <si>
    <t xml:space="preserve">Programi i Qeverisë së Republikës së Kosovës 2017-2021;                           Programi për Reforma në Ekonomi  2017-2019.                          </t>
  </si>
  <si>
    <t>Përmirësimi i mbikëqyrjes së tregut përmes kontrollave të rregullta të tregut, në veçanti tregut të naftës dhe ngritjes së vetëdijes së konsumatorit.</t>
  </si>
  <si>
    <t>Përmirësimi i rregullatorit të funksionimit dhe unifikimi i sistemit të mbikëqyrjes së tregut.</t>
  </si>
  <si>
    <t xml:space="preserve">1. Projektligji për tregti me naftë dhe karburante të ripërtëritshme, i miratuar (prill).                                                                  2. Hartimi i udhëzimit administrativ për bio-karburante (qershor).                    3. Koncept dokumenti për reformat e përgjithshme të inspektimeve i miratuar (mars). </t>
  </si>
  <si>
    <t>MTI, MZHE,MF, Dogana .</t>
  </si>
  <si>
    <t>Kapitulli 1: masa 3.2.; ARE, prioriteti 2, aktiviteti 2.2, d1.</t>
  </si>
  <si>
    <t>Programi i Qeverisë 2017-2021;  PRE, Masa 4; PRE Masa 11.</t>
  </si>
  <si>
    <t>Masa 10, aktiviteti 1.</t>
  </si>
  <si>
    <t>Avancimi i mbrojtjes së konsumatorit.</t>
  </si>
  <si>
    <t xml:space="preserve"> 1. Këshilli për mbrojtjen e konsumatorit i zgjeruar (qershor).                                          2. Së paku tri aktivitete promovuese për mbrojtjen e konsumatorit të realizuara (dhjetor).                                                        3. Miratimi i U.A-së për definimin e procedurës së trajtimit të ankesave të konsumatorëve (shtator).               </t>
  </si>
  <si>
    <t>BQK, MF, MSH, AVUK, Rregullatorët e ujit, energjisë, dhe telekomit.</t>
  </si>
  <si>
    <t>Kapitulli 28 aktiviteti 3.29.</t>
  </si>
  <si>
    <t>Përmirësimi i mëtejmë i mbikëqyrjes së tregut.</t>
  </si>
  <si>
    <t>1. Së paku 750 inspektime të realizuara në sektorin e tregtisë së naftës dhe derivate të naftës (dhjetor).                                                                                      2. Së paku 685 inspektime të realizuara në tregun e përgjirthshëm (dhjetor).                                                                                         3. Së paku 300 inspektime të realizuara në sektorin e sigurisë (dhjetor).                                                           4. Funksionalizimi i plotë i laboratorit mobil për kontrollimin e naftës (shkurt).                                                          5. Rekrutimi i 4 zyrtarëve në Inspektoratin e Tregut (dhjetor).                             6. Databaza e sistemit elektronik me listën e produkteve të rrezikshme, e funksionalizuar (qershor).</t>
  </si>
  <si>
    <t>MKRS, Gjykatat, Prokuroria, Doganat e Kosovës, Policia.</t>
  </si>
  <si>
    <t>Përmirësimi i kontrollit përfshirë sistemin e menaxhimit të dhënave mbi qarkullimin e  mallrave strategjike në tregun vendor.</t>
  </si>
  <si>
    <t>1. Databaza për mallrat strategjike, e krijuar dhe funksionale (qershor).                     2. Së paku 5 aktivitete për vetëdijësimin e bizneseve sa i përket tregtisë me mallra strategjike, të realizuara (dhjetor).</t>
  </si>
  <si>
    <t>MPB, MPJ, MFSK, Doganat e Kosovës.</t>
  </si>
  <si>
    <t>Përmirësimi i kornizës ligjore të tregtisë së mallrave.</t>
  </si>
  <si>
    <t>Koncept dokumenti për Tregti i miratuar (mars).</t>
  </si>
  <si>
    <t xml:space="preserve">Dogana e Kosovës
MBPZHR
Autoriteti i Konkurrencës.
</t>
  </si>
  <si>
    <t>Zhvillimi i mëtejmë i politikave tregtare duke përmirësuar kornizën legjislative si dhe ngritjen e kapaciteteve të dikastereve relevante.</t>
  </si>
  <si>
    <t>Përgatitja për anëtarësim në Organizatën Botërore të Tregtisë (OBT).</t>
  </si>
  <si>
    <t>Aplikacioni për anëtarësim në OBT i përgatitur (mars).</t>
  </si>
  <si>
    <t>MPJ
MIE
ZKM.</t>
  </si>
  <si>
    <t>Negocimi i shërbimeve me CEFTA-në, përkatësisht njohjes së kualifikimeve.</t>
  </si>
  <si>
    <t xml:space="preserve">Negociatat për katër profesione(doktor i përgjithshëm,dentist, arkitekt dhe ingjinier të ndërtimtarisë) me vendet e CEFTA-së, të përfunduara (dhjetor).  </t>
  </si>
  <si>
    <t>Dogana e Kosovës
AUV
AKPM.</t>
  </si>
  <si>
    <t>Programi i Qeverisë 2017-2021; PRE Masa 18.</t>
  </si>
  <si>
    <t>Zhvillimi i negociatave me vendet e EFTA-së.</t>
  </si>
  <si>
    <t>Përgatitja e vlerësimit të ndikimit të negociatave me vendet e EFTA-së (qershor).</t>
  </si>
  <si>
    <t xml:space="preserve">Rregullimi i tregtisë së shërbimeve. </t>
  </si>
  <si>
    <t xml:space="preserve">1. Udhëzimi administrativ për mënyrën e funksionimit të pikës së vetme të kontaktit, i miratuar (tetor).                                  2. Analiza e zbraztësive të legjislacionit horizontal nëpër shërbime, e përfunduar (mars).                              3.Plani i veprimit për transpozimin e direktivës per shërbime, i përfunduar (qershor).        </t>
  </si>
  <si>
    <t>7.000.00 bkk,37000 donacion.</t>
  </si>
  <si>
    <t xml:space="preserve">ZKM, MASHT, MKRS, MD, MZHE, MF, MSH.  
</t>
  </si>
  <si>
    <t>Kapitulli 3: aktiviteti 3.4,2; ARE, prioriteti 2, aktiviteti 2.4,   b 6-8.</t>
  </si>
  <si>
    <t>Përmirësimi i pronësisë industriale përmes promovimit të rëndësisë tek bizneset dhe ngritjen e kapacitetit të institucioneve relevante.</t>
  </si>
  <si>
    <t>Promovimi i rëndësisë së pronësisë industriale.</t>
  </si>
  <si>
    <t>1. Dita Botërore e Pronësisë Intelektuale e shënuar (prill).                                                          2. Së paku 2 seminare të organizuara me student dhe komunitetin e biznesit (dhjetor).                                                                       3. Së paku 2 tryeza të organizuara në televizionet vendore (dhjetor).</t>
  </si>
  <si>
    <t>Ngritja e kapaciteteve të institucioneve të përfshira në mbrotjen e  Pronësisë Industriale.</t>
  </si>
  <si>
    <t xml:space="preserve">1. Së paku 2 trajnime të organizuara për gjyqtarët, prokurorët, dhe policinë në fushën e Pronësisë Industriale (dhjetor).                                                                                       2. Pjesëmarrje në së paku 6 trajnime dhe konferenca ku prezantohen praktikat e mira të pronësisë industriale, e realizuar (dhjetor).                    3. 6 zyrtar të rekrutuar në API (janar dhe korrik).                                                   4. Backlogut për 90%  në Agjencinë për Pronësi Industriale, i zvogëluar (dhjetor).                                                                                                                              </t>
  </si>
  <si>
    <t>Kapitulli 7: masa 3.8.</t>
  </si>
  <si>
    <t>1. Mandati i Këshillit Shtetëror për Pronësi Industriale, i miratuar (qershor).                                                      2. Takimet e rregullta të Këshillit Shtetëror për Pronësi Intelektuale të mbajtur në baza 3 mujore (dhjetor).</t>
  </si>
  <si>
    <t>Promovimi, tërheqja dhe krijimi i kushteve për invesitmet strategjike dhe investitoret e tjerë të diasporës.</t>
  </si>
  <si>
    <t xml:space="preserve">Rritja e bashkëpunimit me rrjetet e bizneseve në diasporë në funksion të rritjes së investimeve strategjike dhe investimeve të tjera. </t>
  </si>
  <si>
    <t xml:space="preserve">1. Së paku pesë (5) takime me rrjetet e bizneseve në diasporë (tetor). 
2. Së paku 10 biznese të diasporës, anëtarë të rrjeteve, të vizituara për të promovuar potencialet e investimeve (dhjetor). </t>
  </si>
  <si>
    <t xml:space="preserve">MTI/KIESA, ZKM, Rrjetet e Bizneseve Shqiptare në Diasporë. </t>
  </si>
  <si>
    <t xml:space="preserve">Masa 19 aktiviteti 4. </t>
  </si>
  <si>
    <t xml:space="preserve">Strategjia për Diasporën dhe Mërgatën 2013-2018 dhe Plani i veprimit;
Rregullorja 16/2017. </t>
  </si>
  <si>
    <t>Bashkëorganizimi i takimit  B2B në Diasporë, ndërmjet  bizneseve të Diasporës dhe atyre nga Kosova.</t>
  </si>
  <si>
    <t xml:space="preserve">Pjesëmarrja e së paku 10 bizneseve nga Kosova dhe 20 nga Diaspora (qershor). </t>
  </si>
  <si>
    <t>Masa 19 aktiviteti 5.</t>
  </si>
  <si>
    <t xml:space="preserve">Strategjia për Diasporën dhe Mërgatën 2013-2018 dhe Plani i veprimit; 
Rregullorja 16/2017. </t>
  </si>
  <si>
    <t>Takimi tradicional i investitorëve të Diasporës në Kosovë.</t>
  </si>
  <si>
    <t xml:space="preserve">Pjesëmarrja e së paku 50 bizneseve, investitorë në Kosovë (gusht).
Përpilimi i raportit dhe adresimi i konkluzioneve në institucionet përkatëse  (gusht). </t>
  </si>
  <si>
    <t xml:space="preserve">Bizneset e diasporës që kanë investuar në Kosovë, Odat Ekonomike, AKB (Aleanca Kosovare e Bizneseve). </t>
  </si>
  <si>
    <t xml:space="preserve"> Databaza/platforma e bizneseve të diasporës.</t>
  </si>
  <si>
    <t>shkurt-shtator</t>
  </si>
  <si>
    <t xml:space="preserve">Ekspertët e angazhuar për hartimin dhe përfundimin e termave të referencës (qershor).
Termat e referncës të hartuar dhe aprovuar  (shtator). </t>
  </si>
  <si>
    <t>Strategjia për Diasporën dhe Mërgatën 2013-2018 dhe Plani i veprimit.</t>
  </si>
  <si>
    <t>Hulumtimi i përfshirjes dhe ndikimit të investimeve të diasporës në zhvillim socio-ekonomik të Kosovës.</t>
  </si>
  <si>
    <t>shkurt-nëntor</t>
  </si>
  <si>
    <t xml:space="preserve">1. Hulumtimi i realizuar (nëntor). </t>
  </si>
  <si>
    <t xml:space="preserve">Bizneset e diasporës në Kosovë. </t>
  </si>
  <si>
    <t>Mbjatja e Forumit ekonomik për joshjen e investimeve nga diaspora.</t>
  </si>
  <si>
    <t>1.Forum i bashkëorganizuara në Diasporë ose Kosovë (prill).
2.Së paku 300 biznese nga Diaspora pjesëmarrës.
3.Projektet  investive në Kosovë dhe Diasporë të prezantuara (maj).</t>
  </si>
  <si>
    <t xml:space="preserve">RrBDSH, Bizneset e Diasporës, MTI -KIESA, Odat Ekonomike , MZHE, AKP. </t>
  </si>
  <si>
    <t xml:space="preserve">Bizneset e Diasporës (RrBDSH), MTI -KIESA,Odat Ekonomike , MZHE, AKP etj. </t>
  </si>
  <si>
    <t>SKZH Shtylla 3, masa 19 aktiviteti 5.</t>
  </si>
  <si>
    <t>Finalizimi dhe aprovimi i projektit të skemës së granteve korrespoduese për diasporën.</t>
  </si>
  <si>
    <t>1. Rishqyrtimi dhe finalizimi i projektit të detajizuar i skemës së granteve (prill).
2. Projekti (skema e granteve) i aprovuar nga Qeveria (qershor).</t>
  </si>
  <si>
    <t xml:space="preserve">ZKM, MZHE, MBPZHR, MeI, MTI. </t>
  </si>
  <si>
    <t>Planit i veprimit për zbatimin e Strategjisë për Diasporën dhe Mërgatën 2013-2018.</t>
  </si>
  <si>
    <t>Emisionet dokumentare televizive promovuese-succes stories.</t>
  </si>
  <si>
    <t xml:space="preserve">Promovimi i investimeve si storie suksesi, duke rritur sigurinë e investimeve nga jasht në Kosovë (qershor). </t>
  </si>
  <si>
    <t>Ruajtja e identitetit, fuqizimi i lidhjeve me diasporën, Integrimi i pjestarëve të diasporës në shtetet ku jetojnë.</t>
  </si>
  <si>
    <t xml:space="preserve">Organizimi i mësimit plotësues në Diasporë dhe vizitave njohëse në atdhe. </t>
  </si>
  <si>
    <t xml:space="preserve">1. Hapja e së paku 20 klasëve të reja (nëntor). 
2. Pajisja me libra dhe mjete mësimore e së paku 5000 nxënësve në diasporë (nëntor). 
3. Organizimi i së paku 4 garave të diturisë në diasporë, të shkollave të mësimit plotësues (korrik).
4.  Organizimi i së paku 7 vizitave mësimore me nxënës dhe studentë nga diaspora në atdhe (tetor).
5. Pjesëmarrja e së paku 250 pjesëmarrësve në aktivevete (tetor). </t>
  </si>
  <si>
    <t>Strategjia për Diasporën dhe Mërgatën 2013-2018 dhe Plani i veprimit për zbatimin e Strategjisë për Diasporën dhe Mërgatën; Marrëveshja me Republikën e Shqipërisë për financimin dhe organizimin e përbashkët të mësimit plotësues në diasporë.</t>
  </si>
  <si>
    <t xml:space="preserve">Organizimi i një olimpiade sportive shkollore me nxënës të mësimit plotësues dhe nxënës të vendeve pritëse. </t>
  </si>
  <si>
    <t xml:space="preserve">1. Pjesëmarrja e së paku 70 nxënësve të mësimit plotësues të gjuhës shqipe në diasporë (qershor). 
2. Pjesëmarrja e së paku 20 nxenësve të vendeve pritëse (qershor).
3. Pjesëmarrja e së paku 20 nxënësve nga shtetet e Ballkanit (qershor). 
4. Përkrahja e aktivitetit nga institucionet e vendit pritës (qershor). </t>
  </si>
  <si>
    <t xml:space="preserve">Misionet Diplomatike dhe Konsullore), Këshillat e Mësuesve në Diasporë. </t>
  </si>
  <si>
    <t xml:space="preserve">Strategjia për Diasporën dhe Mërgatën 2013-2018 dhe Plani i veprimit për zbatimin e Strategjisë për Diasporën dhe Mërgatën. </t>
  </si>
  <si>
    <t>Organizimi i konferencave me të rinj dhe studentë nga diaspora .</t>
  </si>
  <si>
    <t xml:space="preserve">1. Organizimi i së paku një (1) konferencë/seminar me studentë dhe të rinj nga diaspora (tetor). 
2. Përfshirja e së paku 30 pjesëmarrësve nga diaspora (tetor).
3. Përfshirja e së paku dhjetë (10) pjesëmarrësve nga Kosova dhe Shqipëria (tetor). 
4. Së paku një (1) fushatë për promovimin e "Qarkullimit të Trurit" (tetor). </t>
  </si>
  <si>
    <t xml:space="preserve">Republika e Shqipërisë, Rrjetet e Studenteve dhe të Rinjve në Diasporë. </t>
  </si>
  <si>
    <t>SKZH Shtylla 3, masa 6 aktiviteti 1 dhe 2.</t>
  </si>
  <si>
    <t>Inicimi dhe përkrahja e krijimit të këshillave të shoqatave në diasporë.</t>
  </si>
  <si>
    <t xml:space="preserve">1. Inicimi në së paku 3 shtete pritëse (nëntor). 
2. Pjesëmarrja e së paku 15 organizatava në secilin shtet (nëntor).
3. Themelimi i Këshillit të shoqatave në së paku 1 shtet (nëntor). </t>
  </si>
  <si>
    <t>Misionet Diplomatike dhe Konsullore, Republika e Shqipërisë, Shoqatat, klubet dhe format tjera të organizimit të pjesëtarëve të diasporës.</t>
  </si>
  <si>
    <t xml:space="preserve">Strategjia për Diasporën dhe Mërgatën 2013-2018 dhe Plani i veprimit për zbatimin e Strategjisë për Diasporën dhe Mërgatën 2013-2018;
Marrëveshja me Republikën e Shqipërisë për bashkëpunim ne fushën e Diasporës. </t>
  </si>
  <si>
    <t>Organizimi i ngjarjeve kulturore, sportive, rinore, shkencore në diasporë.</t>
  </si>
  <si>
    <t>1. Organizimi i së paku 30 aktiviteteve (koncerte, filma, shfaqje teatrale, panele, ekspozita dhe aktivitete të tjera) në Qendrat Kulturore.                            
2. Organizimi i kurseve të gjuhës shqipe në 4 nivele me së paku 100 pjesëmarrësve.</t>
  </si>
  <si>
    <t>Republika e Shqipërisë, Misionet Diplomatike dhe Konsullore.</t>
  </si>
  <si>
    <t>Strategjia për Diasporën dhe Mërgatën 2013-2018 dhe Plani i veprimit për zbatimin e Strategjisë për Diasporën dhe Mërgatën;
Marrëveshjet me Republikën e Shqipërisë për bashkëpunim në fushën e Diasporës dhe Qendrat Kulturore në Diasporë.</t>
  </si>
  <si>
    <t>Promovimi dhe avancimi i të drejtave politike dhe sociale të diasporës.</t>
  </si>
  <si>
    <t>Rregullimi i bazës ligjore për  Diasporën.</t>
  </si>
  <si>
    <t xml:space="preserve">1. Projekt Rregullorja për organizimin e brendshëm dhe sistematizimin e vendeve të punës në MeDIS, (e miratuar), (shkurt). 
2. Ligji për Diasporën (i miratuar), (qershor). 
3. Ligji për Qendrat Kulturore në Diaspore (i miratuar), (shtator). 
4. Koncept dokumenti për plotësim ndryshimin e Ligjit Nr. 05/L-079 për Investimet Strategjike në Republikën e Kosovës.
5. Strategjia për Diasporën dhe Mërgatën 2019-2023, (e miratuar), (dhjetor).                                                                      </t>
  </si>
  <si>
    <t>Strategjia për Diasporën dhe Mërgatën 2013-2018 dhe Plani i veprimit për zbatimin e Strategjisë për Diasporën dhe Mërgatën 2013-2018, Koncept Dokumenti për Diasporën.</t>
  </si>
  <si>
    <t>Krijimi dhe mbështetja e rrjeteve të profesionistëve dhe fuqizimi i tyre.</t>
  </si>
  <si>
    <t xml:space="preserve">1.Themelimi i së paku tri rrjete të profesionistëve në diasporë (tetor). 
2. Mbështetja e së paku tri aktiviteteve të rrjeteve ekzistuese (dhjetor). </t>
  </si>
  <si>
    <t>Rrjetet Ekzistuese, Republika e Shqipërisë, Misionet diplomatike dhe konsulllore.</t>
  </si>
  <si>
    <t xml:space="preserve">Strategjia për Diasporën dhe Mërgatën 2013-2018 dhe Plani i veprimit për zbatimin e Strategjisë për Diasporën dhe Mërgatën 2013-2018;
Marrëveshja me Republikën e Shqipërisë për bashkëpunim në fushën e Diasporës. </t>
  </si>
  <si>
    <t xml:space="preserve">Fushata senzibilizuese për regjistrin e diasporës si dhe profilizimi i të dhënave të deritanishme të rezultateve të regjistrit të diasporës.
</t>
  </si>
  <si>
    <t xml:space="preserve">1. Numri i të regjistruarve në bazën e të dhënave në fund të vitit 2018, (së paku njëzetmijë).             
2. Publikimi i të dhënave të profilizuara nga baza e të dhënave ekzistuese (i publikuar).
</t>
  </si>
  <si>
    <t>MPJ - Ambasada/Konsullata, Mediat Elektronike, Komunat, Doganat, QKKDM, Shoqatat, klubet dhe format e tjera të organizimit të pjesëtarëve të diasporës.</t>
  </si>
  <si>
    <t>Strategjia për Diasporën dhe Mërgatën 2013 - 2018 dhe Plani i veprimit.</t>
  </si>
  <si>
    <t>Angazhimi i Diasporës në promovimin e Kosovës (në bashkëveprim me rrjetet e profesionistëve dhe të rinjve e studentëve në Diasporë).</t>
  </si>
  <si>
    <t>Angazhimi i së paku 20 të rinjve apo/dhe profesionstëve, për promovim në Diasporë (qershor).</t>
  </si>
  <si>
    <t xml:space="preserve">Rrjetet e të rinjve dhe studentëve, Misionet Diplomatike dhe Konsullore. </t>
  </si>
  <si>
    <t>Sensibilizimi i Diasporës për pjesëmarrje në zgjedhje ne Kosovë.</t>
  </si>
  <si>
    <t xml:space="preserve">Procedurat për pjesëmarrje të diasporës në zgjedhje, të promovuara (nëntor). </t>
  </si>
  <si>
    <t>MPJ, KQZ, Shoqëria civile.</t>
  </si>
  <si>
    <t>Strategjia për Diasporën dhe Mërgatën 2013-2018 dhe Plani i veprimit për zbatimin e Strategjisë për Diasporën dhe Mërgatën;
Marrëveshja me Republikën e Shqipërisë për bashkëpunim në fushën e Diasporës.</t>
  </si>
  <si>
    <t xml:space="preserve">Hartimi dhe koordinimi i politikave për zhvillim socio-ekonomik  rajonal. </t>
  </si>
  <si>
    <t>Hartimi i Koncept dokumenti për zhvillim rajonal.</t>
  </si>
  <si>
    <t>janar - dhjetor 2018</t>
  </si>
  <si>
    <t xml:space="preserve">                        Koncept dokumenti i miratuar.                                                   </t>
  </si>
  <si>
    <t xml:space="preserve">MZHR, Ministritë e linjës, Komuna dhe shoqëria civile.     </t>
  </si>
  <si>
    <t>MSA, PKZMSA, kapittulli 22.</t>
  </si>
  <si>
    <t>Programi i Qeverisë 2017-2021;
KASH 2018 - 2021.</t>
  </si>
  <si>
    <t>Hartimi Strategjisë  për zhvillim rajonal.</t>
  </si>
  <si>
    <t>qershor - dhjetor 2018</t>
  </si>
  <si>
    <t xml:space="preserve">Strategjia për Zhvillim Rajonal (SZHR), e hartuar.                             </t>
  </si>
  <si>
    <t xml:space="preserve">MZHR, Ministritë e linjës, donatorët, Komuna dhe shoqëria civile.     </t>
  </si>
  <si>
    <t>MSA, PKZMSA kapittulli 22.</t>
  </si>
  <si>
    <t>Bashkëpunimi me komunat, OSHC-te dhe donatorët në fushën e zhvillimit socio-ekonomik rajonal.</t>
  </si>
  <si>
    <t>1. Katër (4) takime të rregullta me akterë relevantë, të realizuara (janar - qershor).                            2. Tri (3) takime mujore me akterë relevantë, të realizuara (qershor - dhjetor).</t>
  </si>
  <si>
    <t>MZHR, Komunat, shoqëria civile dhe donatorë.t</t>
  </si>
  <si>
    <t>PKZMSA, kapittulli 22.</t>
  </si>
  <si>
    <t>Zhvillimi dhe pjesëmarrja në nismat rajonale për sa i përket zhvillimit socio-ekonomik rajonal të balancuar.</t>
  </si>
  <si>
    <t xml:space="preserve">Katër (4) takime koordinuese dhe të bashkëpunimit  me donatorë, të realizuara.                           </t>
  </si>
  <si>
    <t>MZHR, MPJ.</t>
  </si>
  <si>
    <t>MSA, PKZMSA.</t>
  </si>
  <si>
    <t>Hartimi i  udhëzuesve për fushën e zhvillimit socio-ekonomik rajonal, konform Ligjit të Buxhetit 2018 dhe Ligjit përkatës për Menaxhimin e Financave Publike dhe Përgjegjësitë.</t>
  </si>
  <si>
    <t xml:space="preserve">1. Kriteret për financimin e projekteve, të hartuara (janar - mars).                           2. Manuali për përgatitjen e projekt-propozimeve, i hartuar (mars - qershor).                              3. Manuali për monitorimin e projekteve, i hartuar (qershor - dhjetor).                      </t>
  </si>
  <si>
    <t>PKZMSA,kapittulli 22.</t>
  </si>
  <si>
    <t>MZHR.</t>
  </si>
  <si>
    <t>Zhvillimi i profileve dhe indikatorëve për zhvillim rajonal.</t>
  </si>
  <si>
    <t xml:space="preserve">Hartimi i analizës për profile socio ekonomike-rajonale. </t>
  </si>
  <si>
    <t xml:space="preserve">Pesë (5) profile për zhvillim rajonal, të hartuara.   </t>
  </si>
  <si>
    <t>MZHR dhe Komunat.</t>
  </si>
  <si>
    <t xml:space="preserve">Identifikimi dhe zhvillimi i brendeve rajonale. </t>
  </si>
  <si>
    <t xml:space="preserve">Dy (2)  projekte mbështetëse për zhvillimin e brendit rajonal, të hartuara. </t>
  </si>
  <si>
    <t>MZHR,MTI, Komuna.</t>
  </si>
  <si>
    <t>Analiza e investimeve kapitale për zhvillim socio- ekonomik rajonal.</t>
  </si>
  <si>
    <t>shtator - dhjetor 2018</t>
  </si>
  <si>
    <t xml:space="preserve"> 1. Grupi punues për hartimin e analizës, i formuar (shtator - tetor).                                     2. Analiza e  investimeve kapitale sipas rajonave, e finalizuar (tetor - dhjetor).</t>
  </si>
  <si>
    <t>Zhvillimi dhe implementimi i programeve për zhvillim rajonal.</t>
  </si>
  <si>
    <t>Lansimi dhe implememntimi i programit për zhvillim rajonal të balansuar, përkrahja (subvencionimi me grante) e bizneseve (96.7 %), përkrahja e OSHC-ve (3.3 %).</t>
  </si>
  <si>
    <t xml:space="preserve">1. Pesë (5) sesione informuese me OSHC  dhe komunat, të realizuara (janar - mars).                     2. Publikimi i thirrjes për dorëzimin e projekt-propozimeve, e realizuar (mars - prill.;                         3. Përkrahja financiare e projekteve të përzgjedhura (prill - dhjetor).              </t>
  </si>
  <si>
    <t>MZHR, komunat, bizneset dhe OSHC-të.</t>
  </si>
  <si>
    <t>Lansimi dhe implementimi i programit për zhvillim rajonal, duke përkrahur projektet e komunave në fushën e investimeve publike.</t>
  </si>
  <si>
    <t xml:space="preserve">1. Pesë (5) sesione informuese me OSCH-të dhe komunat, të realizuara.                          2. Publikimi i thirrjes për projekt - propozime.              3. 20 projekte të përkrahura dhe financuara në fushën e investimeve publike.                            </t>
  </si>
  <si>
    <t>Monitorimi i projekteve që financohen nga programi për ZHVR, subvencione dhe transfere.</t>
  </si>
  <si>
    <t>mars - dhjetor 2018</t>
  </si>
  <si>
    <t xml:space="preserve">100 vizitat  monitoruese për implementimin e projekteve të financuara, të realizuara.                       </t>
  </si>
  <si>
    <t xml:space="preserve">MZHR, Komunat. </t>
  </si>
  <si>
    <t xml:space="preserve">Vlerësimi i zbatimit të projekteve. </t>
  </si>
  <si>
    <t>1. Raportet periodoke (tre mujore) për verifikimin e implementimit të projekteve, të hartuara   (qershor -dhjetor 2018).                         2. Punëtoria për hartimin e raportit vjetor të projekteve të financuara, e realizuar (dhjetor 2018).                              3. Raporti i përgjithshëm vjetor për rezultatin e realizimit të projekteve, i realizuar (dhjetor 2018).</t>
  </si>
  <si>
    <t>Hartimi dhe programimi i projekteve për fushën e zhvillimit socio-ekonomik rajonal.</t>
  </si>
  <si>
    <t>janar-dhjetor 2018</t>
  </si>
  <si>
    <t xml:space="preserve">1. Ekipi punues për hartimin e programieve të projekteve në fushën e zhvillimit socio-ekonomik rajonal, i formuar (janar - mars).                    2. Tri (3) takime të G.P, të mbajtura (janar - mars).                         3. Programi për fushën e zhvillimit socio-ekonomik rajonal, i hartuar(mars - prill).                     </t>
  </si>
  <si>
    <t>MZHR dhe donatorët.</t>
  </si>
  <si>
    <t>Përkrahja e inovacionit sipas sektorëve të ekonomisë në shërbim të rritjes dhe zhvillimit ekonomik.</t>
  </si>
  <si>
    <t>Nxitja e iniciativës për ndërmarrësi dhe inovacion që ka fokus zhvillimin e StartUp.</t>
  </si>
  <si>
    <t>1. Funksionalizimi i 3 qendrave rajonale të inovacionit dhe ndërrmarrësisë.
2. Furnizimi me pajisje laboratorike dhe pajisje të IT-së.</t>
  </si>
  <si>
    <t>Këshilli Kombëtar dhe Organizatat e ndryshme.</t>
  </si>
  <si>
    <t>Masa 16, Aktiviteti 2.</t>
  </si>
  <si>
    <t>Bashkëpunim të ngushtë ndërmjet komunitetit të inovacionit dhe ndërmarrësisë me përfaqësitë diplomatike jashtë vendit për të impletuar konceptin e ambasadorit digjital.</t>
  </si>
  <si>
    <t xml:space="preserve">1. 5 marrëveshje të inicuara me vendet e rajonit dhe të BE-së.
2. 20 projekte inovative të përkrahura.
</t>
  </si>
  <si>
    <t>MPJ, Ministria e Diasporës, Këshilli Kombëtar për Inovacion dhe Ndërmarrësi.</t>
  </si>
  <si>
    <t>Masa 17, Aktiviteti 2.</t>
  </si>
  <si>
    <t>Bashkëpunim për zhvillimin e PPP-ve për investime në ide, projekte, produkte të reja në prodhim dhe shërbime.</t>
  </si>
  <si>
    <t xml:space="preserve">4 marrëveshje të inicuara për përkrahje financiare. </t>
  </si>
  <si>
    <t xml:space="preserve">Komuniteti i biznesit, MF, MTI,MZHE.  </t>
  </si>
  <si>
    <t>Masa 16 Aktiviteti 2.</t>
  </si>
  <si>
    <t xml:space="preserve">Përkrahja e inovacionit në sektorin e energjisë,IT,  rritjen e eficiencës së energjisë, mjedisit, sektorin e bujqësisë, transportit, sportit. </t>
  </si>
  <si>
    <t>40 projekte për të gjithë sektorët për përkrahje financiare.</t>
  </si>
  <si>
    <t xml:space="preserve">MZHE, MMPH ,MBPZHR ,MKRS ,MTI ,MASHT ,MAPL , komuniteti i biznesit, odat ekonomike. </t>
  </si>
  <si>
    <t xml:space="preserve">Masa 30, Aktiviteti 2 dhe 4                Masa 27,          Aktiviteti 1.               </t>
  </si>
  <si>
    <t>Programi i Qeverisë 2017-2021..</t>
  </si>
  <si>
    <t>Krijimi i mekanizmave për hartimin e kornizës ligjore për inovacion dhe ndërmarrësi.</t>
  </si>
  <si>
    <t>Krijimi i kornizës ligjore për inovacion dhe ndërrmarrësi.</t>
  </si>
  <si>
    <t xml:space="preserve">1. Hartimi i strategjisë për inovacion dhe ndërmarresi. 
2. Koncept dokumenti për inovacion dhe ndërmarrësi, i përfunduar në shtator.
3. Hartimi i rregullores së brendshme për subvencionimin e ideve, projekte dhe produkteve inovative.     </t>
  </si>
  <si>
    <t>MASHT, OJQ, UP, MZHE, MTI, MD, MAP, Odat Ekonomike, Komuniteti biznesit, Organizatat ndërkombëtare.</t>
  </si>
  <si>
    <t>Masa 8,              Aktiviteti 4.</t>
  </si>
  <si>
    <t>Intensifikimi i bashkëpunimit ndërmjet shkencës,sektorit privat dhe Qeverisë.</t>
  </si>
  <si>
    <t>Zbatimi në praktikë i punimeve dhe krijimtarisë shkencore në kuadër të NVM-ve prodhuese dhe shërbyse.</t>
  </si>
  <si>
    <t>1. 6 punime shkencore të zbatuara në praktikë në kuadër të NVM-ve.</t>
  </si>
  <si>
    <t>MASHT, UP, Komuniteti biznesit, MF.</t>
  </si>
  <si>
    <t>Masa 3,               Aktiviteti 1 dhe 5.</t>
  </si>
  <si>
    <t>Zhvilim i Ndërmarrësisë dhe Inovacionit përmes programeve të trajnimit dhe konsulencës.</t>
  </si>
  <si>
    <t>Ofrimi i ekspertizës dhe konsulencës për ndërmarrësit e rinj.</t>
  </si>
  <si>
    <t>1. 30 ndermarrës te rinj të trajnuar për arritje të standardeve për kualitet, promovim dhe marketing të produktit dhe ideve inovative.                                 2. 100 praktikantë të rinj të përkrahur financiarisht.</t>
  </si>
  <si>
    <t>Komuniteti biznesit, UP, MASHT, OJQ, Komunat, Odat Ekonomike MPMS.</t>
  </si>
  <si>
    <t>Masa 7                 Aktiviteti 1.</t>
  </si>
  <si>
    <t>Ngritja e kapaciteteve dhe vetëdijësimit për rëndësinë e pjesëmarrjes se gruas në projekte inovative.</t>
  </si>
  <si>
    <t>300 gra të përfshira në skemen e trajnimeve të veçanta dhe ofrimi i konsultave sipas kërkesës.</t>
  </si>
  <si>
    <t>MPMS,OJQ, Komuniteti biznesit,  UP, MTI,  MASHT, Organizatat ndërkombëtare.</t>
  </si>
  <si>
    <t xml:space="preserve">1. Projekt dizajni për linjën 10 hekurudhore (segmenti F.Kosovë-Mitrovicë), i përfunduar. 
2. Projekt dizajni preliminar për linjën 7 hekurudhore (Fushë Kosovë-Prishtinë-Podujevë-Kufiri me Serbinë), i përfunduar.
3. Faza e parë e rehabilitimit të segmenteve prioritare të linjës hekurudhore 10 (segmenti Fushë Kosovë - Hani i Elezit), e filluar.
4. 5 vendkalime hekurudhore, të ndërtuara.
5. Rregullorja për hetimin e  aksidenteve dhe incidenteve hekurudhurore (akt nënligjor i ri), qershor
</t>
  </si>
  <si>
    <t>Zhvillimi i kapaciteteve në AKMRrSB</t>
  </si>
  <si>
    <t>1. 6 zyrtarë të trajnuar, dhjetor
2. 3 zyrtarë, të punësuar, dhjetor</t>
  </si>
  <si>
    <t>PKZMSA kapitulli 15  Energjia</t>
  </si>
  <si>
    <t>Koordinimi i zhvillimit të politikave për zbatimin e MSA-së dhe vlerësimit të zbatimit të tyre</t>
  </si>
  <si>
    <t>Planifikimi i politikave për zbatimin e MSA-së</t>
  </si>
  <si>
    <t xml:space="preserve">1) PKZMSA 2018 i miratuar nga Qeveria dhe Kuvendi; (mars)
2) PV i ERA-s i rishikuar dhe i miraturar nga Qeveria dhe Kuvendi; (qershor)
3) Projektligji per ratifikimin e  Marrëveshjes bilaterale në mes të Qeverisë së Republikës së Kosovës dhe Qeverisë së Dukatës së Madh të Luksemburgut në kuadër të Projektit të Bashkëpunimit Zhvillimor, KSV/019: Asistenca teknike në kontekstin e Integrimit Evropian; (prill)
4) Deklarata e pergatitur e prioriteteve te procesit te IE me implikimet buxhetore per Ministrine e Financave per KASH 2020-2022. (dhjetor)
</t>
  </si>
  <si>
    <t xml:space="preserve">5,000 euro (BK)
20,000 euro(GIZ)
</t>
  </si>
  <si>
    <t xml:space="preserve">ZKM, Ministritë e linjës, Kuvendi, </t>
  </si>
  <si>
    <t>Monitorimi i zbatimit të reformave për përmbushjes së obligimeve të MSA-së</t>
  </si>
  <si>
    <t>1) Dy (2) inpute për Raportin vjetor të KE-së për Kosovën; (dhjetor)
2) Platforma elektronike për monitorimin e zbatimit të PKZMSA-së e e lansuar.(mars)</t>
  </si>
  <si>
    <t xml:space="preserve">
20,000 euro (GIZ) </t>
  </si>
  <si>
    <t>ZKM, Ministritë e linjës, Kuvendi, Agjencite e Pavarura ML, Kuvendi, Agjencitë e Pavarura ML, Kuvendi, Agjencitë e Pavarura</t>
  </si>
  <si>
    <t>Funksionimi efektiv i strukturave të MSA-së dhe strukturave vendore për integrim evropian</t>
  </si>
  <si>
    <t xml:space="preserve">1) Takimi i  Këshillit për Stabilizim-Asociimit, i mbajtur; (nëntor)
2) Mbledhja e Komitetit për Stabilizim - Asociim e mbajtur; (tetor)
3) Mbledhjet e shtatë (7) nënkomiteteve të mbajtura; (dhjetor)
4) Takimet e  dy grupeve të veçanta të stabilizim-asociimit, të mbajtura; (dhjetor)
5) Katër (4) takime të KEIE, KPIE dhe KMIE të mbajtuara; (dhjetor) 
6) Një (1) rregullore e Qeverisë për funksionimin e strukturave te stabilizim - asociimit dhe të strukturave te brendshme ndërinstitucionale koordinuese per integrim evropian e miratuar;  (mars)
</t>
  </si>
  <si>
    <t xml:space="preserve">1) Trajnimet për përafrim të legjislacionit kombëtar me aquis të zhvilluara; (dhjetor)
2) Tetë (8) analiza të boshllëqeve pë rkapitujve prioritarë dhe tetë (8) udhërrëfyes afatmesëm, për përmbushjen e detyrimeve të MSA-së në tetë kapitujt prioritarë, të hartuar. (dhjetor)
</t>
  </si>
  <si>
    <t xml:space="preserve">2,500 EUR (GIZ)
86,614EUR (Projekti i BE-së/Binjakëzim) </t>
  </si>
  <si>
    <t>ZKM, Ministritë e linjës, Kuvendi, Agjencite e Pavarura ML, Kuvendi, Agjencite e Pavarura ML, Kuvendi, Agjencitë e Pavarura IKAP, GIZ</t>
  </si>
  <si>
    <t>PKZMSA, Kapitulli: 3.1</t>
  </si>
  <si>
    <t>Programi i Qeverisë 2017 -2021;</t>
  </si>
  <si>
    <t>Ngritja e kapaciteteve institucionale për zbatimin e MSA-së</t>
  </si>
  <si>
    <t>1) Modulet për Trajnime për Trajnerë (TT), për tetë (8) kapitujt prioritarë të aquis-së sipas MSA-së, të zhvilluar  (dhjetor)</t>
  </si>
  <si>
    <t xml:space="preserve">150.000 EURO (Projekti i BE-së/Binjakëzim)  </t>
  </si>
  <si>
    <t>IKAP, ZKM, Ministritë e linjës</t>
  </si>
  <si>
    <t>PKZMSA
Kapitulli: 3.1</t>
  </si>
  <si>
    <t>Kontrolli i pajtueshmërisë së projekt-akteve normative me acquis-së</t>
  </si>
  <si>
    <t xml:space="preserve">1) Mbikëqyrja e zbatimit të kornizës ligjore për fushën e përafrimit të legjislacionit e kryer rregullisht.(dhjetor)
</t>
  </si>
  <si>
    <t>10.000.euro (BK)</t>
  </si>
  <si>
    <t xml:space="preserve"> Ministritë e linjës, Agjencite e Pavarura, vendet e rajonit </t>
  </si>
  <si>
    <t>Koordinimi i përkthimit të acquis-së së BE-së në gjuhët zyrtare të Kosovës</t>
  </si>
  <si>
    <t xml:space="preserve">1) Kalendari vjetor i përkthimit të akteve të acquis së BE-së të cilat do të përkthehen në gjuhet zyrtare të Kosovës - e hartuar; (prill)
2) Manuali per rishikimin e akteve ligjore te perkthyera, i hartuar ( dhjetor)
3) Raporti i analizes horizonatale per kapacitetet e procesit te perkthimit te acquis-së, i hartuar (shtator)
4) Aktet kryesore e acquis-së (bazuar në MSA dhe (PKZMSA) të përkthyer dhe të çertifikuar; (dhjetor)
</t>
  </si>
  <si>
    <t>100,000 (BK) GIZ 3.500 EUR (BK) GIZ</t>
  </si>
  <si>
    <t>ML, Agjencitë e Pavarura ML, Fakulteti Filologjik (UP),</t>
  </si>
  <si>
    <t xml:space="preserve">PKZMSA
Kapitulli: 3.1 </t>
  </si>
  <si>
    <t>Financimi i reformave evropiane</t>
  </si>
  <si>
    <t>Programimi, koordinimi dhe monitorimi i instrumenteve financiare të BE-së (IPA, IPA MB, TAIEX, Twinning)</t>
  </si>
  <si>
    <t>1) Projektligji për " Marrëveshjen financiare për IPA 2017  pjesa e parë, ndërmjet Republikës së Kosovës dhe Bashkimit Evropian" i ratifikuar nga Kuvendi. (dhjetor);
2)  Marrëveshja financiare për IPA 2017  pjesa e dytë,  ndërmjet Republikës së Kosovës dhe Bashkimit Evropian, e miratuar. (dhjetor);
3) Ratifikimi  i marrëveshjes financiare trilaterale mes Bashkimit Evropian, Kosovës dhe Maqedonisë për vitin 2017, për programin e Bashkëpunimit Ndërkufitar IPA II  mes Kosovës dhe Maqedonisë. (dhjetor);
4) Ratifikimi i marrëveshjes financiare trilaterale mes Bashkimit Evropian, Kosovës dhe Malit të Zi për vitin 2017, për programin e Bashkëpunimit Ndërkufitar IPA II  mes Kosovës dhe Malit të Zi.(dhjetor);
5) Ratifikimi i  marrëveshjes financiare trilaterale mes Bashkimit Evropian, Kosovës dhe Shqipërisë për vitin 2017, për programin e Bashkëpunimit Ndërkufitar IPA II  mes Kosovës dhe Shqipërisë.(dhjetor)
6) Projektligji për ratifikimin e marrëveshjes për anëtarësim në programin e BE-së “Evropa për qytetarët” i miratuar; (mars) 
7) Pagesa për tarifën vjetore të anëtarësimit në programin "Evropa për qytetarët" (qershor)
8) Dokumentet planifikuese sektorialiale dhe dokumentet e veprimit per IPA 2018 dhe 2019 të hartuara.(dhjetor)
9) Projektet për WBIF 2018 të programuar; (dhjetor)</t>
  </si>
  <si>
    <t>20,000 Euro (BK)</t>
  </si>
  <si>
    <t>Kuvendi,
MIE, Ministritë e linjës</t>
  </si>
  <si>
    <t>PKZMSA
Kapitulli 3.23</t>
  </si>
  <si>
    <t>Programi i Qeverisë 2017 -2021;
SPPKP 2017-2021</t>
  </si>
  <si>
    <t>Koordinimi i donatorëve</t>
  </si>
  <si>
    <t>1) Programi i Asistencës Zhvillimore, i miratuar; (qershor)
2) Raporti vjetor per  donacione per vitin 2017, i hartuar; (qershor)
3) Dy (2) mbledhje të Këshillit Kombëtar për Investime, të mbajtura. (dhjetor)
4) Dy (2) takime të Grupeve Punuese Sektoriale të mbajtura; (dhjetor)</t>
  </si>
  <si>
    <t>Hartimi i Koncept Dokumentit për Protokollin e Shtetit</t>
  </si>
  <si>
    <t>Koncept Dokumenti, i miratuar</t>
  </si>
  <si>
    <t xml:space="preserve"> mars 2018
</t>
  </si>
  <si>
    <t xml:space="preserve">
qershor 2018</t>
  </si>
  <si>
    <t xml:space="preserve">
Prill 2018</t>
  </si>
  <si>
    <t>Hartimi i politikës për tokën bujqësore.</t>
  </si>
  <si>
    <t xml:space="preserve">1.3 Laboratorë të rinjë , të krijuar.                        2.  Laboratorët në IBK, të pajisura. 
</t>
  </si>
  <si>
    <t xml:space="preserve">Hartimi i politikës për  Plehra Artificiale. </t>
  </si>
  <si>
    <t>1. Autoriteti Rregullator i Komunikimeve Elektronike dhe Postare; Komunat; Ministria e Infrastrukturës; Ministria e Mjedisit dhe Planifikimit Hapësinor;Operatorët.
2. ARrKEP; BQK; MF- ATK;MPB - Agjencioni i Regjistrimit Civil.</t>
  </si>
  <si>
    <t>1.MSA - Neni 111 (Rrjetet dhe shërbimet e komunikimit elektronik)
PKZMSA Kapitulli 10 i acquis-së Shoqëria e informacionit dhe mediat 3.11.2.
2. Shoqëria e informacionit dhe mediat.kapitulli 10, 3.11.1.</t>
  </si>
  <si>
    <t>1. Masa 30, aktiviteti 4.
2. Masa 30, aktiviteti 2, 3.</t>
  </si>
  <si>
    <t xml:space="preserve">1. Koncept dokumenti për masat për uljen e kosotos së shtrirjes së rrjeteve të komunikimeve elektronike të shpejtësisë së lartë, i miratuar (janar).
2. Koncept dokumenti për identifikimin elektronik (eID), i miratuar (janar).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</si>
</sst>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 [$€-1];[Red]\-#,##0\ [$€-1]"/>
    <numFmt numFmtId="173" formatCode="#,##0.00\ [$€-1];[Red]\-#,##0.00\ [$€-1]"/>
    <numFmt numFmtId="174" formatCode="[$€-2]\ #,##0.00"/>
    <numFmt numFmtId="175" formatCode="[$€-2]\ #,##0.00;[Red]\-[$€-2]\ #,##0.00"/>
    <numFmt numFmtId="176" formatCode="#,##0.00\ [$€-1];[Red]#,##0.00\ [$€-1]"/>
    <numFmt numFmtId="177" formatCode="_([$€-2]\ * #,##0.00_);_([$€-2]\ * \(#,##0.00\);_([$€-2]\ * &quot;-&quot;??_);_(@_)"/>
    <numFmt numFmtId="178" formatCode="0.0"/>
    <numFmt numFmtId="179" formatCode="_(* #,##0_);_(* \(#,##0\);_(* &quot;-&quot;??_);_(@_)"/>
    <numFmt numFmtId="180" formatCode="_(* #,##0.0_);_(* \(#,##0.0\);_(* &quot;-&quot;?_);_(@_)"/>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 [$€-1]"/>
    <numFmt numFmtId="187" formatCode="#,##0\ [$€-1]"/>
    <numFmt numFmtId="188" formatCode="[$-F400]h:mm:ss\ AM/PM"/>
  </numFmts>
  <fonts count="85">
    <font>
      <sz val="11"/>
      <color theme="1"/>
      <name val="Calibri"/>
      <family val="2"/>
    </font>
    <font>
      <sz val="11"/>
      <color indexed="8"/>
      <name val="Calibri"/>
      <family val="2"/>
    </font>
    <font>
      <sz val="11"/>
      <name val="Book Antiqua"/>
      <family val="1"/>
    </font>
    <font>
      <sz val="10"/>
      <name val="Arial"/>
      <family val="2"/>
    </font>
    <font>
      <b/>
      <sz val="11"/>
      <name val="Book Antiqua"/>
      <family val="1"/>
    </font>
    <font>
      <b/>
      <sz val="9"/>
      <name val="Tahoma"/>
      <family val="2"/>
    </font>
    <font>
      <sz val="9"/>
      <name val="Tahoma"/>
      <family val="2"/>
    </font>
    <font>
      <sz val="11"/>
      <color indexed="12"/>
      <name val="Wingdings 3"/>
      <family val="1"/>
    </font>
    <font>
      <b/>
      <sz val="12"/>
      <name val="Times New Roman"/>
      <family val="1"/>
    </font>
    <font>
      <sz val="11"/>
      <color indexed="8"/>
      <name val="Book Antiqua"/>
      <family val="1"/>
    </font>
    <font>
      <sz val="12"/>
      <color indexed="8"/>
      <name val="Book Antiqua"/>
      <family val="1"/>
    </font>
    <font>
      <b/>
      <sz val="11"/>
      <color indexed="8"/>
      <name val="Book Antiqua"/>
      <family val="1"/>
    </font>
    <font>
      <i/>
      <sz val="12"/>
      <color indexed="8"/>
      <name val="Book Antiqua"/>
      <family val="1"/>
    </font>
    <font>
      <b/>
      <sz val="12"/>
      <color indexed="8"/>
      <name val="Book Antiqua"/>
      <family val="1"/>
    </font>
    <font>
      <i/>
      <sz val="11"/>
      <color indexed="8"/>
      <name val="Book Antiqua"/>
      <family val="1"/>
    </font>
    <font>
      <sz val="10"/>
      <color indexed="8"/>
      <name val="Book Antiqua"/>
      <family val="1"/>
    </font>
    <font>
      <b/>
      <i/>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14"/>
      <color indexed="8"/>
      <name val="Calibri"/>
      <family val="2"/>
    </font>
    <font>
      <sz val="16"/>
      <color indexed="8"/>
      <name val="Calibri"/>
      <family val="2"/>
    </font>
    <font>
      <sz val="14"/>
      <name val="Calibri"/>
      <family val="2"/>
    </font>
    <font>
      <sz val="16"/>
      <name val="Calibri"/>
      <family val="2"/>
    </font>
    <font>
      <sz val="14"/>
      <color indexed="10"/>
      <name val="Calibri"/>
      <family val="2"/>
    </font>
    <font>
      <b/>
      <i/>
      <sz val="11"/>
      <color indexed="8"/>
      <name val="Book Antiqua"/>
      <family val="1"/>
    </font>
    <font>
      <sz val="9"/>
      <color indexed="8"/>
      <name val="Book Antiqua"/>
      <family val="1"/>
    </font>
    <font>
      <b/>
      <i/>
      <sz val="12"/>
      <color indexed="8"/>
      <name val="Book Antiqua"/>
      <family val="1"/>
    </font>
    <font>
      <b/>
      <sz val="16"/>
      <color indexed="8"/>
      <name val="Book Antiqua"/>
      <family val="1"/>
    </font>
    <font>
      <b/>
      <sz val="14"/>
      <color indexed="8"/>
      <name val="Book Antiqua"/>
      <family val="1"/>
    </font>
    <font>
      <b/>
      <i/>
      <sz val="14"/>
      <color indexed="8"/>
      <name val="Book Antiqua"/>
      <family val="1"/>
    </font>
    <font>
      <b/>
      <sz val="12"/>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6"/>
      <color theme="1"/>
      <name val="Calibri"/>
      <family val="2"/>
    </font>
    <font>
      <sz val="14"/>
      <color rgb="FFFF0000"/>
      <name val="Calibri"/>
      <family val="2"/>
    </font>
    <font>
      <sz val="11"/>
      <color theme="1"/>
      <name val="Book Antiqua"/>
      <family val="1"/>
    </font>
    <font>
      <sz val="12"/>
      <color theme="1"/>
      <name val="Book Antiqua"/>
      <family val="1"/>
    </font>
    <font>
      <b/>
      <i/>
      <sz val="11"/>
      <color theme="1"/>
      <name val="Book Antiqua"/>
      <family val="1"/>
    </font>
    <font>
      <b/>
      <sz val="11"/>
      <color theme="1"/>
      <name val="Book Antiqua"/>
      <family val="1"/>
    </font>
    <font>
      <sz val="10"/>
      <color theme="1"/>
      <name val="Book Antiqua"/>
      <family val="1"/>
    </font>
    <font>
      <sz val="9"/>
      <color theme="1"/>
      <name val="Book Antiqua"/>
      <family val="1"/>
    </font>
    <font>
      <b/>
      <i/>
      <sz val="12"/>
      <color theme="1"/>
      <name val="Book Antiqua"/>
      <family val="1"/>
    </font>
    <font>
      <b/>
      <sz val="12"/>
      <color theme="1"/>
      <name val="Book Antiqua"/>
      <family val="1"/>
    </font>
    <font>
      <sz val="10"/>
      <color theme="1"/>
      <name val="Calibri"/>
      <family val="2"/>
    </font>
    <font>
      <b/>
      <sz val="14"/>
      <color theme="1"/>
      <name val="Book Antiqua"/>
      <family val="1"/>
    </font>
    <font>
      <b/>
      <sz val="16"/>
      <color theme="1"/>
      <name val="Book Antiqua"/>
      <family val="1"/>
    </font>
    <font>
      <b/>
      <i/>
      <sz val="14"/>
      <color theme="1"/>
      <name val="Book Antiqua"/>
      <family val="1"/>
    </font>
    <font>
      <b/>
      <sz val="12"/>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style="thin"/>
      <bottom/>
    </border>
    <border>
      <left style="thin"/>
      <right style="thin"/>
      <top/>
      <bottom style="thin"/>
    </border>
    <border>
      <left style="thin"/>
      <right style="thin"/>
      <top style="medium"/>
      <bottom>
        <color indexed="63"/>
      </bottom>
    </border>
    <border>
      <left style="thin"/>
      <right style="thin"/>
      <top/>
      <bottom/>
    </border>
    <border>
      <left/>
      <right style="medium">
        <color rgb="FF000000"/>
      </right>
      <top/>
      <bottom style="medium">
        <color rgb="FF000000"/>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medium"/>
      <right style="medium"/>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right style="medium">
        <color rgb="FF000000"/>
      </right>
      <top/>
      <bottom/>
    </border>
    <border>
      <left style="medium">
        <color rgb="FF000000"/>
      </left>
      <right style="medium">
        <color rgb="FF000000"/>
      </right>
      <top/>
      <bottom/>
    </border>
    <border>
      <left style="medium"/>
      <right style="medium">
        <color rgb="FF000000"/>
      </right>
      <top style="medium"/>
      <bottom/>
    </border>
    <border>
      <left style="medium">
        <color rgb="FF000000"/>
      </left>
      <right>
        <color indexed="63"/>
      </right>
      <top/>
      <bottom/>
    </border>
    <border>
      <left/>
      <right/>
      <top/>
      <bottom style="medium">
        <color rgb="FF000000"/>
      </bottom>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right/>
      <top style="medium"/>
      <bottom style="medium"/>
    </border>
    <border>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bottom>
        <color indexed="63"/>
      </botto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right style="medium"/>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87">
    <xf numFmtId="0" fontId="0" fillId="0" borderId="0" xfId="0" applyFont="1" applyAlignment="1">
      <alignment/>
    </xf>
    <xf numFmtId="0" fontId="35" fillId="0" borderId="0" xfId="0" applyFont="1" applyFill="1" applyAlignment="1">
      <alignment horizontal="center" wrapText="1"/>
    </xf>
    <xf numFmtId="0" fontId="36" fillId="0" borderId="0" xfId="0" applyFont="1" applyFill="1" applyAlignment="1">
      <alignment wrapText="1"/>
    </xf>
    <xf numFmtId="0" fontId="36" fillId="0" borderId="0" xfId="0" applyFont="1" applyFill="1" applyAlignment="1">
      <alignment/>
    </xf>
    <xf numFmtId="0" fontId="0" fillId="0" borderId="0" xfId="0" applyFont="1" applyAlignment="1">
      <alignment vertical="top"/>
    </xf>
    <xf numFmtId="0" fontId="0" fillId="0" borderId="0" xfId="0" applyFont="1" applyBorder="1" applyAlignment="1">
      <alignment vertical="top"/>
    </xf>
    <xf numFmtId="0" fontId="0" fillId="0" borderId="0" xfId="0" applyFont="1" applyAlignment="1">
      <alignment vertical="top" wrapText="1"/>
    </xf>
    <xf numFmtId="0" fontId="0" fillId="33" borderId="0" xfId="0" applyFont="1" applyFill="1" applyAlignment="1">
      <alignment vertical="top"/>
    </xf>
    <xf numFmtId="0" fontId="68" fillId="0" borderId="0" xfId="0" applyFont="1" applyAlignment="1">
      <alignment vertical="top"/>
    </xf>
    <xf numFmtId="0" fontId="69" fillId="0" borderId="0" xfId="0" applyFont="1" applyAlignment="1">
      <alignment vertical="top"/>
    </xf>
    <xf numFmtId="0" fontId="39" fillId="0" borderId="0" xfId="0" applyFont="1" applyFill="1" applyBorder="1" applyAlignment="1">
      <alignment wrapText="1"/>
    </xf>
    <xf numFmtId="0" fontId="40" fillId="0" borderId="0" xfId="0" applyFont="1" applyFill="1" applyBorder="1" applyAlignment="1">
      <alignment wrapText="1"/>
    </xf>
    <xf numFmtId="0" fontId="39" fillId="0" borderId="0" xfId="0" applyFont="1" applyFill="1" applyAlignment="1">
      <alignment wrapText="1"/>
    </xf>
    <xf numFmtId="0" fontId="70" fillId="0" borderId="0" xfId="0" applyFont="1" applyAlignment="1">
      <alignment vertical="top"/>
    </xf>
    <xf numFmtId="0" fontId="70" fillId="33" borderId="0" xfId="0" applyFont="1" applyFill="1" applyBorder="1" applyAlignment="1">
      <alignment vertical="top"/>
    </xf>
    <xf numFmtId="0" fontId="67" fillId="0" borderId="0" xfId="0" applyFont="1" applyBorder="1" applyAlignment="1">
      <alignment vertical="top"/>
    </xf>
    <xf numFmtId="0" fontId="71" fillId="0" borderId="10" xfId="0" applyFont="1" applyFill="1" applyBorder="1" applyAlignment="1">
      <alignment horizontal="left" vertical="top" wrapText="1"/>
    </xf>
    <xf numFmtId="0" fontId="71" fillId="0" borderId="11" xfId="0" applyFont="1" applyBorder="1" applyAlignment="1">
      <alignment vertical="top" wrapText="1"/>
    </xf>
    <xf numFmtId="0" fontId="71"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67" fillId="0" borderId="0" xfId="0" applyFont="1" applyFill="1" applyAlignment="1">
      <alignment wrapText="1"/>
    </xf>
    <xf numFmtId="0" fontId="36" fillId="0" borderId="0" xfId="0" applyFont="1" applyFill="1" applyAlignment="1">
      <alignment horizontal="center" vertical="center" wrapText="1"/>
    </xf>
    <xf numFmtId="0" fontId="36" fillId="0" borderId="0" xfId="0" applyFont="1" applyFill="1" applyAlignment="1">
      <alignment horizontal="center" wrapText="1"/>
    </xf>
    <xf numFmtId="0" fontId="0" fillId="0" borderId="0" xfId="0" applyAlignment="1">
      <alignment vertical="top"/>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6"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36"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35" fillId="0" borderId="0" xfId="0" applyFont="1" applyFill="1" applyBorder="1" applyAlignment="1">
      <alignment horizontal="center" wrapText="1"/>
    </xf>
    <xf numFmtId="0" fontId="36" fillId="0" borderId="0" xfId="0" applyFont="1" applyFill="1" applyBorder="1" applyAlignment="1">
      <alignment wrapText="1"/>
    </xf>
    <xf numFmtId="0" fontId="36" fillId="0" borderId="0" xfId="0" applyFont="1" applyFill="1" applyBorder="1" applyAlignment="1">
      <alignment/>
    </xf>
    <xf numFmtId="0" fontId="71" fillId="0" borderId="11" xfId="0" applyFont="1" applyBorder="1" applyAlignment="1">
      <alignment horizontal="left" vertical="top" wrapText="1"/>
    </xf>
    <xf numFmtId="172" fontId="71" fillId="0" borderId="11" xfId="0" applyNumberFormat="1" applyFont="1" applyFill="1" applyBorder="1" applyAlignment="1">
      <alignment horizontal="left" vertical="top" wrapText="1"/>
    </xf>
    <xf numFmtId="0" fontId="71" fillId="33" borderId="11" xfId="0" applyFont="1" applyFill="1" applyBorder="1" applyAlignment="1">
      <alignment horizontal="left" vertical="top" wrapText="1"/>
    </xf>
    <xf numFmtId="3" fontId="71" fillId="0" borderId="11" xfId="0" applyNumberFormat="1" applyFont="1" applyFill="1" applyBorder="1" applyAlignment="1">
      <alignment horizontal="left" vertical="top" wrapText="1"/>
    </xf>
    <xf numFmtId="0" fontId="71" fillId="33" borderId="11" xfId="0" applyFont="1" applyFill="1" applyBorder="1" applyAlignment="1">
      <alignment vertical="top" wrapText="1"/>
    </xf>
    <xf numFmtId="0" fontId="72" fillId="0" borderId="11" xfId="0" applyFont="1" applyBorder="1" applyAlignment="1">
      <alignment vertical="top" wrapText="1"/>
    </xf>
    <xf numFmtId="0" fontId="71" fillId="0" borderId="11" xfId="0" applyFont="1" applyBorder="1" applyAlignment="1">
      <alignment vertical="top"/>
    </xf>
    <xf numFmtId="0" fontId="72" fillId="34" borderId="11" xfId="0" applyFont="1" applyFill="1" applyBorder="1" applyAlignment="1">
      <alignment vertical="center" wrapText="1"/>
    </xf>
    <xf numFmtId="0" fontId="71" fillId="33" borderId="11" xfId="0" applyNumberFormat="1" applyFont="1" applyFill="1" applyBorder="1" applyAlignment="1">
      <alignment horizontal="left" vertical="top" wrapText="1"/>
    </xf>
    <xf numFmtId="0" fontId="71" fillId="0" borderId="11" xfId="0" applyFont="1" applyBorder="1" applyAlignment="1">
      <alignment horizontal="justify" vertical="top" wrapText="1"/>
    </xf>
    <xf numFmtId="0" fontId="71" fillId="0" borderId="11" xfId="0" applyFont="1" applyFill="1" applyBorder="1" applyAlignment="1" applyProtection="1">
      <alignment horizontal="left" vertical="top" wrapText="1"/>
      <protection locked="0"/>
    </xf>
    <xf numFmtId="0" fontId="72" fillId="34" borderId="11" xfId="0" applyFont="1" applyFill="1" applyBorder="1" applyAlignment="1">
      <alignment horizontal="left" vertical="center" wrapText="1"/>
    </xf>
    <xf numFmtId="43" fontId="71" fillId="33" borderId="11" xfId="42" applyFont="1" applyFill="1" applyBorder="1" applyAlignment="1">
      <alignment horizontal="left" vertical="top" wrapText="1"/>
    </xf>
    <xf numFmtId="0" fontId="71" fillId="33" borderId="11" xfId="0" applyFont="1" applyFill="1" applyBorder="1" applyAlignment="1">
      <alignment horizontal="right" vertical="top" wrapText="1"/>
    </xf>
    <xf numFmtId="0" fontId="71" fillId="0" borderId="11" xfId="0" applyFont="1" applyBorder="1" applyAlignment="1">
      <alignment horizontal="left" vertical="center" wrapText="1"/>
    </xf>
    <xf numFmtId="0" fontId="71" fillId="33" borderId="11" xfId="0" applyFont="1" applyFill="1" applyBorder="1" applyAlignment="1" applyProtection="1">
      <alignment horizontal="left" vertical="top" wrapText="1"/>
      <protection locked="0"/>
    </xf>
    <xf numFmtId="4" fontId="71" fillId="33" borderId="11" xfId="0" applyNumberFormat="1" applyFont="1" applyFill="1" applyBorder="1" applyAlignment="1" applyProtection="1">
      <alignment horizontal="left" vertical="top" wrapText="1"/>
      <protection locked="0"/>
    </xf>
    <xf numFmtId="0" fontId="71" fillId="0" borderId="13" xfId="0" applyFont="1" applyFill="1" applyBorder="1" applyAlignment="1">
      <alignment horizontal="left" vertical="top" wrapText="1"/>
    </xf>
    <xf numFmtId="0" fontId="71" fillId="0" borderId="14" xfId="0" applyFont="1" applyFill="1" applyBorder="1" applyAlignment="1">
      <alignment horizontal="left" vertical="top" wrapText="1"/>
    </xf>
    <xf numFmtId="0" fontId="71" fillId="0" borderId="15" xfId="0" applyFont="1" applyFill="1" applyBorder="1" applyAlignment="1">
      <alignment horizontal="left" vertical="top" wrapText="1"/>
    </xf>
    <xf numFmtId="0" fontId="72" fillId="0" borderId="10" xfId="0" applyFont="1" applyFill="1" applyBorder="1" applyAlignment="1">
      <alignment horizontal="left" vertical="top" wrapText="1"/>
    </xf>
    <xf numFmtId="0" fontId="72" fillId="0" borderId="12" xfId="0" applyFont="1" applyFill="1" applyBorder="1" applyAlignment="1">
      <alignment horizontal="left" vertical="top" wrapText="1"/>
    </xf>
    <xf numFmtId="0" fontId="72" fillId="0" borderId="10" xfId="0" applyFont="1" applyFill="1" applyBorder="1" applyAlignment="1">
      <alignment vertical="top" wrapText="1"/>
    </xf>
    <xf numFmtId="4" fontId="72" fillId="0" borderId="12" xfId="42" applyNumberFormat="1" applyFont="1" applyFill="1" applyBorder="1" applyAlignment="1">
      <alignment horizontal="left" vertical="top" wrapText="1"/>
    </xf>
    <xf numFmtId="0" fontId="71" fillId="33" borderId="10" xfId="0" applyFont="1" applyFill="1" applyBorder="1" applyAlignment="1">
      <alignment horizontal="left" vertical="top" wrapText="1"/>
    </xf>
    <xf numFmtId="0" fontId="71" fillId="0" borderId="16" xfId="0" applyFont="1" applyFill="1" applyBorder="1" applyAlignment="1">
      <alignment vertical="top" wrapText="1"/>
    </xf>
    <xf numFmtId="0" fontId="71" fillId="0" borderId="13" xfId="0" applyFont="1" applyBorder="1" applyAlignment="1">
      <alignment vertical="top" wrapText="1"/>
    </xf>
    <xf numFmtId="0" fontId="71" fillId="0" borderId="0" xfId="0" applyFont="1" applyBorder="1" applyAlignment="1">
      <alignment vertical="top"/>
    </xf>
    <xf numFmtId="0" fontId="71" fillId="0" borderId="10" xfId="0" applyFont="1" applyBorder="1" applyAlignment="1">
      <alignment vertical="top"/>
    </xf>
    <xf numFmtId="0" fontId="71" fillId="0" borderId="11" xfId="0" applyFont="1" applyBorder="1" applyAlignment="1">
      <alignment horizontal="center" vertical="center"/>
    </xf>
    <xf numFmtId="0" fontId="67" fillId="0" borderId="0" xfId="0" applyFont="1" applyAlignment="1">
      <alignment/>
    </xf>
    <xf numFmtId="0" fontId="71" fillId="0" borderId="11" xfId="0" applyFont="1" applyFill="1" applyBorder="1" applyAlignment="1">
      <alignment vertical="top" wrapText="1"/>
    </xf>
    <xf numFmtId="0" fontId="71" fillId="0" borderId="11" xfId="0" applyFont="1" applyFill="1" applyBorder="1" applyAlignment="1">
      <alignment horizontal="left" vertical="top" wrapText="1"/>
    </xf>
    <xf numFmtId="0" fontId="71" fillId="0" borderId="11" xfId="0" applyFont="1" applyFill="1" applyBorder="1" applyAlignment="1">
      <alignment horizontal="center" vertical="top" wrapText="1"/>
    </xf>
    <xf numFmtId="0" fontId="73" fillId="0" borderId="17" xfId="0" applyFont="1" applyFill="1" applyBorder="1" applyAlignment="1">
      <alignment horizontal="center" vertical="top" wrapText="1"/>
    </xf>
    <xf numFmtId="0" fontId="73" fillId="0" borderId="11" xfId="0" applyFont="1" applyFill="1" applyBorder="1" applyAlignment="1">
      <alignment horizontal="center" vertical="top" wrapText="1"/>
    </xf>
    <xf numFmtId="0" fontId="71" fillId="33" borderId="10" xfId="0" applyFont="1" applyFill="1" applyBorder="1" applyAlignment="1">
      <alignment wrapText="1"/>
    </xf>
    <xf numFmtId="0" fontId="71" fillId="33" borderId="13" xfId="0" applyFont="1" applyFill="1" applyBorder="1" applyAlignment="1">
      <alignment horizontal="left" vertical="top" wrapText="1"/>
    </xf>
    <xf numFmtId="0" fontId="73" fillId="33" borderId="11" xfId="0" applyFont="1" applyFill="1" applyBorder="1" applyAlignment="1">
      <alignment horizontal="left" vertical="top" wrapText="1"/>
    </xf>
    <xf numFmtId="43" fontId="73" fillId="33" borderId="11" xfId="42" applyFont="1" applyFill="1" applyBorder="1" applyAlignment="1">
      <alignment horizontal="left" vertical="top" wrapText="1"/>
    </xf>
    <xf numFmtId="0" fontId="71" fillId="33" borderId="11" xfId="0" applyFont="1" applyFill="1" applyBorder="1" applyAlignment="1">
      <alignment horizontal="justify" vertical="top" wrapText="1"/>
    </xf>
    <xf numFmtId="4" fontId="72" fillId="0" borderId="10" xfId="42" applyNumberFormat="1" applyFont="1" applyFill="1" applyBorder="1" applyAlignment="1">
      <alignment horizontal="center" vertical="top" wrapText="1"/>
    </xf>
    <xf numFmtId="0" fontId="72" fillId="0" borderId="18" xfId="0" applyFont="1" applyFill="1" applyBorder="1" applyAlignment="1">
      <alignment horizontal="left" vertical="top" wrapText="1"/>
    </xf>
    <xf numFmtId="4" fontId="72" fillId="0" borderId="10" xfId="42" applyNumberFormat="1" applyFont="1" applyFill="1" applyBorder="1" applyAlignment="1">
      <alignment horizontal="left" vertical="top" wrapText="1"/>
    </xf>
    <xf numFmtId="0" fontId="72" fillId="0" borderId="10" xfId="0" applyFont="1" applyFill="1" applyBorder="1" applyAlignment="1">
      <alignment horizontal="justify" vertical="top" wrapText="1"/>
    </xf>
    <xf numFmtId="0" fontId="72" fillId="0" borderId="10" xfId="0" applyFont="1" applyFill="1" applyBorder="1" applyAlignment="1">
      <alignment horizontal="center" vertical="top" wrapText="1"/>
    </xf>
    <xf numFmtId="0" fontId="72" fillId="0" borderId="15" xfId="0" applyFont="1" applyFill="1" applyBorder="1" applyAlignment="1">
      <alignment vertical="top" wrapText="1"/>
    </xf>
    <xf numFmtId="0" fontId="72" fillId="0" borderId="12" xfId="0" applyFont="1" applyFill="1" applyBorder="1" applyAlignment="1">
      <alignment vertical="top" wrapText="1"/>
    </xf>
    <xf numFmtId="0" fontId="72" fillId="0" borderId="0" xfId="0" applyFont="1" applyFill="1" applyAlignment="1">
      <alignment vertical="top" wrapText="1"/>
    </xf>
    <xf numFmtId="4" fontId="72" fillId="0" borderId="10" xfId="0" applyNumberFormat="1" applyFont="1" applyFill="1" applyBorder="1" applyAlignment="1">
      <alignment vertical="top" wrapText="1"/>
    </xf>
    <xf numFmtId="0" fontId="71" fillId="33" borderId="11" xfId="0" applyFont="1" applyFill="1" applyBorder="1" applyAlignment="1" applyProtection="1">
      <alignment vertical="top" wrapText="1"/>
      <protection locked="0"/>
    </xf>
    <xf numFmtId="0" fontId="72" fillId="0" borderId="10" xfId="0" applyFont="1" applyFill="1" applyBorder="1" applyAlignment="1" applyProtection="1">
      <alignment horizontal="left" vertical="top" wrapText="1"/>
      <protection locked="0"/>
    </xf>
    <xf numFmtId="0" fontId="72" fillId="0" borderId="10" xfId="0" applyFont="1" applyFill="1" applyBorder="1" applyAlignment="1" applyProtection="1">
      <alignment vertical="top" wrapText="1"/>
      <protection locked="0"/>
    </xf>
    <xf numFmtId="0" fontId="72" fillId="34" borderId="11" xfId="0" applyFont="1" applyFill="1" applyBorder="1" applyAlignment="1">
      <alignment horizontal="left" vertical="top" wrapText="1"/>
    </xf>
    <xf numFmtId="0" fontId="74" fillId="33" borderId="11" xfId="0" applyFont="1" applyFill="1" applyBorder="1" applyAlignment="1">
      <alignment horizontal="left" vertical="top" wrapText="1"/>
    </xf>
    <xf numFmtId="4" fontId="72" fillId="0" borderId="10" xfId="0" applyNumberFormat="1" applyFont="1" applyFill="1" applyBorder="1" applyAlignment="1">
      <alignment horizontal="left" vertical="top" wrapText="1"/>
    </xf>
    <xf numFmtId="0" fontId="72" fillId="0" borderId="10" xfId="0" applyFont="1" applyFill="1" applyBorder="1" applyAlignment="1">
      <alignment horizontal="left" vertical="top"/>
    </xf>
    <xf numFmtId="0" fontId="71" fillId="33" borderId="10" xfId="0" applyFont="1" applyFill="1" applyBorder="1" applyAlignment="1">
      <alignment vertical="top" wrapText="1"/>
    </xf>
    <xf numFmtId="43" fontId="71" fillId="33" borderId="10" xfId="42" applyFont="1" applyFill="1" applyBorder="1" applyAlignment="1">
      <alignment horizontal="left" vertical="top" wrapText="1"/>
    </xf>
    <xf numFmtId="0" fontId="71" fillId="33" borderId="18" xfId="0" applyFont="1" applyFill="1" applyBorder="1" applyAlignment="1">
      <alignment horizontal="left" vertical="top" wrapText="1"/>
    </xf>
    <xf numFmtId="0" fontId="71" fillId="33" borderId="10" xfId="0" applyFont="1" applyFill="1" applyBorder="1" applyAlignment="1">
      <alignment horizontal="justify" vertical="top" wrapText="1"/>
    </xf>
    <xf numFmtId="173" fontId="71" fillId="0" borderId="10" xfId="0" applyNumberFormat="1" applyFont="1" applyFill="1" applyBorder="1" applyAlignment="1">
      <alignment vertical="top" wrapText="1"/>
    </xf>
    <xf numFmtId="4" fontId="71" fillId="0" borderId="10" xfId="0" applyNumberFormat="1" applyFont="1" applyFill="1" applyBorder="1" applyAlignment="1">
      <alignment horizontal="right" vertical="top" wrapText="1"/>
    </xf>
    <xf numFmtId="0" fontId="71" fillId="0" borderId="10" xfId="0" applyFont="1" applyFill="1" applyBorder="1" applyAlignment="1">
      <alignment vertical="top" wrapText="1"/>
    </xf>
    <xf numFmtId="0" fontId="71" fillId="33" borderId="19" xfId="0" applyFont="1" applyFill="1" applyBorder="1" applyAlignment="1">
      <alignment horizontal="left" vertical="top" wrapText="1"/>
    </xf>
    <xf numFmtId="0" fontId="71" fillId="0" borderId="20" xfId="0" applyFont="1" applyFill="1" applyBorder="1" applyAlignment="1">
      <alignment horizontal="left" vertical="top" wrapText="1"/>
    </xf>
    <xf numFmtId="43" fontId="71" fillId="0" borderId="14" xfId="42" applyFont="1" applyFill="1" applyBorder="1" applyAlignment="1">
      <alignment horizontal="left" vertical="top" wrapText="1"/>
    </xf>
    <xf numFmtId="43" fontId="71" fillId="0" borderId="10" xfId="42" applyFont="1" applyFill="1" applyBorder="1" applyAlignment="1">
      <alignment horizontal="left" vertical="top" wrapText="1"/>
    </xf>
    <xf numFmtId="0" fontId="71" fillId="0" borderId="18" xfId="0" applyFont="1" applyFill="1" applyBorder="1" applyAlignment="1">
      <alignment horizontal="left" vertical="top" wrapText="1"/>
    </xf>
    <xf numFmtId="4" fontId="72" fillId="0" borderId="10" xfId="42" applyNumberFormat="1" applyFont="1" applyFill="1" applyBorder="1" applyAlignment="1">
      <alignment vertical="top" wrapText="1"/>
    </xf>
    <xf numFmtId="0" fontId="72" fillId="0" borderId="18" xfId="0" applyFont="1" applyFill="1" applyBorder="1" applyAlignment="1">
      <alignment vertical="top" wrapText="1"/>
    </xf>
    <xf numFmtId="0" fontId="71" fillId="33" borderId="21" xfId="0" applyFont="1" applyFill="1" applyBorder="1" applyAlignment="1">
      <alignment horizontal="left" vertical="top" wrapText="1"/>
    </xf>
    <xf numFmtId="0" fontId="74" fillId="33" borderId="21" xfId="0" applyFont="1" applyFill="1" applyBorder="1" applyAlignment="1">
      <alignment horizontal="center" vertical="top" wrapText="1"/>
    </xf>
    <xf numFmtId="0" fontId="71" fillId="33" borderId="10" xfId="0" applyFont="1" applyFill="1" applyBorder="1" applyAlignment="1">
      <alignment horizontal="center" vertical="top" wrapText="1"/>
    </xf>
    <xf numFmtId="0" fontId="71" fillId="33" borderId="12" xfId="0" applyFont="1" applyFill="1" applyBorder="1" applyAlignment="1">
      <alignment horizontal="left" vertical="top" wrapText="1"/>
    </xf>
    <xf numFmtId="43" fontId="71" fillId="33" borderId="10" xfId="42" applyFont="1" applyFill="1" applyBorder="1" applyAlignment="1">
      <alignment horizontal="center" vertical="top" wrapText="1"/>
    </xf>
    <xf numFmtId="0" fontId="71" fillId="33" borderId="11" xfId="0" applyFont="1" applyFill="1" applyBorder="1" applyAlignment="1">
      <alignment horizontal="center" vertical="top" wrapText="1"/>
    </xf>
    <xf numFmtId="0" fontId="71" fillId="33" borderId="12" xfId="0" applyFont="1" applyFill="1" applyBorder="1" applyAlignment="1">
      <alignment vertical="top" wrapText="1"/>
    </xf>
    <xf numFmtId="43" fontId="71" fillId="33" borderId="12" xfId="42" applyFont="1" applyFill="1" applyBorder="1" applyAlignment="1">
      <alignment vertical="top" wrapText="1"/>
    </xf>
    <xf numFmtId="0" fontId="71" fillId="33" borderId="18" xfId="0" applyFont="1" applyFill="1" applyBorder="1" applyAlignment="1">
      <alignment vertical="top" wrapText="1"/>
    </xf>
    <xf numFmtId="0" fontId="71" fillId="0" borderId="12" xfId="0" applyFont="1" applyFill="1" applyBorder="1" applyAlignment="1">
      <alignment vertical="top" wrapText="1"/>
    </xf>
    <xf numFmtId="4" fontId="71" fillId="0" borderId="10" xfId="0" applyNumberFormat="1" applyFont="1" applyFill="1" applyBorder="1" applyAlignment="1">
      <alignment vertical="top" wrapText="1"/>
    </xf>
    <xf numFmtId="0" fontId="71" fillId="0" borderId="18" xfId="0" applyFont="1" applyFill="1" applyBorder="1" applyAlignment="1">
      <alignment vertical="top" wrapText="1"/>
    </xf>
    <xf numFmtId="0" fontId="71" fillId="33" borderId="17" xfId="0" applyFont="1" applyFill="1" applyBorder="1" applyAlignment="1">
      <alignment horizontal="left" vertical="top" wrapText="1"/>
    </xf>
    <xf numFmtId="43" fontId="71" fillId="0" borderId="15" xfId="42" applyFont="1" applyFill="1" applyBorder="1" applyAlignment="1">
      <alignment horizontal="left" vertical="top" wrapText="1"/>
    </xf>
    <xf numFmtId="0" fontId="71" fillId="33" borderId="22" xfId="0" applyFont="1" applyFill="1" applyBorder="1" applyAlignment="1">
      <alignment horizontal="left" vertical="top" wrapText="1"/>
    </xf>
    <xf numFmtId="43" fontId="71" fillId="0" borderId="12" xfId="42" applyFont="1" applyFill="1" applyBorder="1" applyAlignment="1">
      <alignment horizontal="left" vertical="top" wrapText="1"/>
    </xf>
    <xf numFmtId="0" fontId="71" fillId="0" borderId="23" xfId="0" applyFont="1" applyFill="1" applyBorder="1" applyAlignment="1">
      <alignment horizontal="left" vertical="top" wrapText="1"/>
    </xf>
    <xf numFmtId="43" fontId="71" fillId="0" borderId="13" xfId="42" applyFont="1" applyFill="1" applyBorder="1" applyAlignment="1">
      <alignment horizontal="left" vertical="top" wrapText="1"/>
    </xf>
    <xf numFmtId="0" fontId="71" fillId="0" borderId="24" xfId="0" applyFont="1" applyFill="1" applyBorder="1" applyAlignment="1">
      <alignment horizontal="left" vertical="top" wrapText="1"/>
    </xf>
    <xf numFmtId="3" fontId="71" fillId="33" borderId="11" xfId="0" applyNumberFormat="1" applyFont="1" applyFill="1" applyBorder="1" applyAlignment="1">
      <alignment horizontal="left" vertical="top" wrapText="1"/>
    </xf>
    <xf numFmtId="43" fontId="71" fillId="0" borderId="11" xfId="42" applyFont="1" applyFill="1" applyBorder="1" applyAlignment="1">
      <alignment horizontal="left" vertical="top" wrapText="1"/>
    </xf>
    <xf numFmtId="43" fontId="71" fillId="33" borderId="11" xfId="42" applyFont="1" applyFill="1" applyBorder="1" applyAlignment="1">
      <alignment horizontal="right" vertical="top" wrapText="1"/>
    </xf>
    <xf numFmtId="0" fontId="71" fillId="0" borderId="11" xfId="0" applyFont="1" applyFill="1" applyBorder="1" applyAlignment="1">
      <alignment horizontal="justify" vertical="top" wrapText="1"/>
    </xf>
    <xf numFmtId="0" fontId="71" fillId="0" borderId="11" xfId="0" applyFont="1" applyFill="1" applyBorder="1" applyAlignment="1">
      <alignment vertical="center" wrapText="1"/>
    </xf>
    <xf numFmtId="172" fontId="71" fillId="0" borderId="11" xfId="0" applyNumberFormat="1" applyFont="1" applyFill="1" applyBorder="1" applyAlignment="1">
      <alignment vertical="top" wrapText="1"/>
    </xf>
    <xf numFmtId="0" fontId="71" fillId="0" borderId="11" xfId="0" applyFont="1" applyFill="1" applyBorder="1" applyAlignment="1">
      <alignment wrapText="1"/>
    </xf>
    <xf numFmtId="3" fontId="71" fillId="0" borderId="11" xfId="0" applyNumberFormat="1" applyFont="1" applyFill="1" applyBorder="1" applyAlignment="1">
      <alignment vertical="top" wrapText="1"/>
    </xf>
    <xf numFmtId="2" fontId="71" fillId="0" borderId="11" xfId="0" applyNumberFormat="1" applyFont="1" applyFill="1" applyBorder="1" applyAlignment="1">
      <alignment horizontal="center" vertical="top" wrapText="1"/>
    </xf>
    <xf numFmtId="2" fontId="71" fillId="0" borderId="11" xfId="0" applyNumberFormat="1" applyFont="1" applyFill="1" applyBorder="1" applyAlignment="1">
      <alignment horizontal="left" vertical="top" wrapText="1"/>
    </xf>
    <xf numFmtId="0" fontId="71" fillId="0" borderId="10" xfId="0" applyFont="1" applyFill="1" applyBorder="1" applyAlignment="1">
      <alignment horizontal="justify" vertical="top" wrapText="1"/>
    </xf>
    <xf numFmtId="0" fontId="72" fillId="33" borderId="11" xfId="0" applyFont="1" applyFill="1" applyBorder="1" applyAlignment="1">
      <alignment vertical="top" wrapText="1"/>
    </xf>
    <xf numFmtId="0" fontId="72" fillId="0" borderId="11" xfId="0" applyFont="1" applyFill="1" applyBorder="1" applyAlignment="1">
      <alignment vertical="center" wrapText="1"/>
    </xf>
    <xf numFmtId="173" fontId="71" fillId="0" borderId="11" xfId="0" applyNumberFormat="1" applyFont="1" applyFill="1" applyBorder="1" applyAlignment="1">
      <alignment horizontal="left" vertical="top" wrapText="1"/>
    </xf>
    <xf numFmtId="0" fontId="75" fillId="0" borderId="11" xfId="0" applyFont="1" applyFill="1" applyBorder="1" applyAlignment="1">
      <alignment horizontal="left" vertical="top" wrapText="1"/>
    </xf>
    <xf numFmtId="188" fontId="71" fillId="33" borderId="11" xfId="0" applyNumberFormat="1" applyFont="1" applyFill="1" applyBorder="1" applyAlignment="1">
      <alignment horizontal="left" vertical="top" wrapText="1"/>
    </xf>
    <xf numFmtId="188" fontId="71" fillId="0" borderId="11" xfId="0" applyNumberFormat="1" applyFont="1" applyFill="1" applyBorder="1" applyAlignment="1">
      <alignment horizontal="left" vertical="top" wrapText="1"/>
    </xf>
    <xf numFmtId="0" fontId="71" fillId="0" borderId="11" xfId="0" applyFont="1" applyFill="1" applyBorder="1" applyAlignment="1">
      <alignment horizontal="center" vertical="center" wrapText="1"/>
    </xf>
    <xf numFmtId="4" fontId="71" fillId="0" borderId="11" xfId="42" applyNumberFormat="1" applyFont="1" applyFill="1" applyBorder="1" applyAlignment="1">
      <alignment horizontal="left" vertical="top" wrapText="1"/>
    </xf>
    <xf numFmtId="0" fontId="71" fillId="33" borderId="11" xfId="0" applyFont="1" applyFill="1" applyBorder="1" applyAlignment="1">
      <alignment horizontal="center" vertical="center" wrapText="1"/>
    </xf>
    <xf numFmtId="4" fontId="76" fillId="33" borderId="11" xfId="0" applyNumberFormat="1" applyFont="1" applyFill="1" applyBorder="1" applyAlignment="1" applyProtection="1">
      <alignment horizontal="left" vertical="top" wrapText="1"/>
      <protection locked="0"/>
    </xf>
    <xf numFmtId="4" fontId="71" fillId="33" borderId="11" xfId="42" applyNumberFormat="1" applyFont="1" applyFill="1" applyBorder="1" applyAlignment="1">
      <alignment horizontal="left" vertical="top" wrapText="1"/>
    </xf>
    <xf numFmtId="4" fontId="71" fillId="33" borderId="11" xfId="42" applyNumberFormat="1" applyFont="1" applyFill="1" applyBorder="1" applyAlignment="1">
      <alignment horizontal="center" vertical="center" wrapText="1"/>
    </xf>
    <xf numFmtId="173" fontId="72" fillId="0" borderId="10" xfId="42" applyNumberFormat="1" applyFont="1" applyFill="1" applyBorder="1" applyAlignment="1">
      <alignment horizontal="left" vertical="top" wrapText="1"/>
    </xf>
    <xf numFmtId="0" fontId="72" fillId="0" borderId="10" xfId="0" applyFont="1" applyFill="1" applyBorder="1" applyAlignment="1">
      <alignment vertical="top" wrapText="1" shrinkToFit="1"/>
    </xf>
    <xf numFmtId="43" fontId="72" fillId="0" borderId="10" xfId="42" applyFont="1" applyFill="1" applyBorder="1" applyAlignment="1">
      <alignment horizontal="left" vertical="top" wrapText="1"/>
    </xf>
    <xf numFmtId="0" fontId="72" fillId="0" borderId="10" xfId="0" applyFont="1" applyFill="1" applyBorder="1" applyAlignment="1">
      <alignment horizontal="center" vertical="center" wrapText="1"/>
    </xf>
    <xf numFmtId="172" fontId="72" fillId="0" borderId="10" xfId="0" applyNumberFormat="1" applyFont="1" applyFill="1" applyBorder="1" applyAlignment="1">
      <alignment vertical="top" wrapText="1"/>
    </xf>
    <xf numFmtId="43" fontId="72" fillId="0" borderId="10" xfId="42" applyFont="1" applyFill="1" applyBorder="1" applyAlignment="1" quotePrefix="1">
      <alignment horizontal="left" vertical="top" wrapText="1"/>
    </xf>
    <xf numFmtId="0" fontId="72" fillId="0" borderId="16" xfId="0" applyFont="1" applyFill="1" applyBorder="1" applyAlignment="1">
      <alignment vertical="top" wrapText="1"/>
    </xf>
    <xf numFmtId="4" fontId="71" fillId="0" borderId="16" xfId="0" applyNumberFormat="1" applyFont="1" applyFill="1" applyBorder="1" applyAlignment="1">
      <alignment vertical="top" wrapText="1"/>
    </xf>
    <xf numFmtId="179" fontId="72" fillId="0" borderId="12" xfId="42" applyNumberFormat="1" applyFont="1" applyFill="1" applyBorder="1" applyAlignment="1">
      <alignment vertical="top" wrapText="1"/>
    </xf>
    <xf numFmtId="0" fontId="71" fillId="33" borderId="11" xfId="0" applyFont="1" applyFill="1" applyBorder="1" applyAlignment="1">
      <alignment horizontal="left" vertical="center" wrapText="1"/>
    </xf>
    <xf numFmtId="177" fontId="71" fillId="0" borderId="11" xfId="0" applyNumberFormat="1" applyFont="1" applyFill="1" applyBorder="1" applyAlignment="1">
      <alignment horizontal="left" vertical="top" wrapText="1"/>
    </xf>
    <xf numFmtId="0" fontId="74" fillId="0" borderId="11" xfId="0" applyFont="1" applyFill="1" applyBorder="1" applyAlignment="1">
      <alignment vertical="top" wrapText="1"/>
    </xf>
    <xf numFmtId="0" fontId="0" fillId="0" borderId="11" xfId="0" applyFont="1" applyFill="1" applyBorder="1" applyAlignment="1">
      <alignment wrapText="1"/>
    </xf>
    <xf numFmtId="172" fontId="71" fillId="33" borderId="11" xfId="0" applyNumberFormat="1" applyFont="1" applyFill="1" applyBorder="1" applyAlignment="1">
      <alignment vertical="top" wrapText="1"/>
    </xf>
    <xf numFmtId="0" fontId="75" fillId="33" borderId="11" xfId="0" applyFont="1" applyFill="1" applyBorder="1" applyAlignment="1" applyProtection="1">
      <alignment horizontal="left" vertical="top" wrapText="1"/>
      <protection locked="0"/>
    </xf>
    <xf numFmtId="4" fontId="71" fillId="0" borderId="11" xfId="0" applyNumberFormat="1" applyFont="1" applyFill="1" applyBorder="1" applyAlignment="1">
      <alignment vertical="top" wrapText="1"/>
    </xf>
    <xf numFmtId="0" fontId="71" fillId="0" borderId="11" xfId="0" applyFont="1" applyFill="1" applyBorder="1" applyAlignment="1" quotePrefix="1">
      <alignment vertical="top" wrapText="1"/>
    </xf>
    <xf numFmtId="187" fontId="71" fillId="0" borderId="11" xfId="0" applyNumberFormat="1" applyFont="1" applyFill="1" applyBorder="1" applyAlignment="1">
      <alignment vertical="top" wrapText="1"/>
    </xf>
    <xf numFmtId="43" fontId="71" fillId="33" borderId="11" xfId="44" applyFont="1" applyFill="1" applyBorder="1" applyAlignment="1">
      <alignment vertical="top" wrapText="1"/>
    </xf>
    <xf numFmtId="4" fontId="71" fillId="33" borderId="11" xfId="0" applyNumberFormat="1" applyFont="1" applyFill="1" applyBorder="1" applyAlignment="1">
      <alignment vertical="top" wrapText="1"/>
    </xf>
    <xf numFmtId="2" fontId="71" fillId="0" borderId="11" xfId="0" applyNumberFormat="1" applyFont="1" applyFill="1" applyBorder="1" applyAlignment="1">
      <alignment vertical="top" wrapText="1"/>
    </xf>
    <xf numFmtId="0" fontId="72" fillId="0" borderId="11" xfId="60" applyFont="1" applyFill="1" applyBorder="1" applyAlignment="1">
      <alignment vertical="top" wrapText="1"/>
    </xf>
    <xf numFmtId="4" fontId="71" fillId="0" borderId="11" xfId="0" applyNumberFormat="1" applyFont="1" applyFill="1" applyBorder="1" applyAlignment="1">
      <alignment horizontal="center" vertical="top" wrapText="1"/>
    </xf>
    <xf numFmtId="0" fontId="0" fillId="0" borderId="11" xfId="0" applyFont="1" applyFill="1" applyBorder="1" applyAlignment="1">
      <alignment vertical="top" wrapText="1"/>
    </xf>
    <xf numFmtId="0" fontId="71" fillId="0" borderId="25" xfId="0" applyFont="1" applyFill="1" applyBorder="1" applyAlignment="1">
      <alignment vertical="top" wrapText="1"/>
    </xf>
    <xf numFmtId="0" fontId="73" fillId="0" borderId="11" xfId="0" applyFont="1" applyFill="1" applyBorder="1" applyAlignment="1">
      <alignment horizontal="left" vertical="top" wrapText="1"/>
    </xf>
    <xf numFmtId="3" fontId="71" fillId="0" borderId="11" xfId="0" applyNumberFormat="1" applyFont="1" applyFill="1" applyBorder="1" applyAlignment="1">
      <alignment horizontal="center" vertical="top" wrapText="1"/>
    </xf>
    <xf numFmtId="0" fontId="72" fillId="0" borderId="11" xfId="0" applyFont="1" applyBorder="1" applyAlignment="1">
      <alignment horizontal="left" vertical="top" wrapText="1"/>
    </xf>
    <xf numFmtId="0" fontId="72" fillId="0" borderId="11" xfId="0" applyFont="1" applyFill="1" applyBorder="1" applyAlignment="1">
      <alignment horizontal="left" vertical="top" wrapText="1"/>
    </xf>
    <xf numFmtId="175" fontId="71" fillId="0" borderId="11" xfId="0" applyNumberFormat="1" applyFont="1" applyFill="1" applyBorder="1" applyAlignment="1">
      <alignment horizontal="left" vertical="top" wrapText="1"/>
    </xf>
    <xf numFmtId="4" fontId="71" fillId="0" borderId="11" xfId="0" applyNumberFormat="1" applyFont="1" applyFill="1" applyBorder="1" applyAlignment="1">
      <alignment horizontal="left" vertical="top" wrapText="1"/>
    </xf>
    <xf numFmtId="0" fontId="77" fillId="0" borderId="11" xfId="0" applyFont="1" applyFill="1" applyBorder="1" applyAlignment="1">
      <alignment horizontal="center" vertical="top" wrapText="1"/>
    </xf>
    <xf numFmtId="0" fontId="72" fillId="0" borderId="11" xfId="0" applyFont="1" applyFill="1" applyBorder="1" applyAlignment="1">
      <alignment vertical="top" wrapText="1"/>
    </xf>
    <xf numFmtId="0" fontId="72" fillId="0" borderId="11" xfId="0" applyFont="1" applyFill="1" applyBorder="1" applyAlignment="1">
      <alignment horizontal="center" vertical="top" wrapText="1"/>
    </xf>
    <xf numFmtId="49" fontId="72" fillId="0" borderId="11" xfId="0" applyNumberFormat="1" applyFont="1" applyFill="1" applyBorder="1" applyAlignment="1">
      <alignment horizontal="left" vertical="top" wrapText="1"/>
    </xf>
    <xf numFmtId="3" fontId="72" fillId="0" borderId="11" xfId="0" applyNumberFormat="1" applyFont="1" applyFill="1" applyBorder="1" applyAlignment="1">
      <alignment vertical="top" wrapText="1"/>
    </xf>
    <xf numFmtId="172" fontId="72" fillId="0" borderId="11" xfId="0" applyNumberFormat="1" applyFont="1" applyFill="1" applyBorder="1" applyAlignment="1">
      <alignment vertical="top" wrapText="1"/>
    </xf>
    <xf numFmtId="172" fontId="71" fillId="0" borderId="11" xfId="0" applyNumberFormat="1" applyFont="1" applyFill="1" applyBorder="1" applyAlignment="1">
      <alignment horizontal="center" vertical="top" wrapText="1"/>
    </xf>
    <xf numFmtId="0" fontId="71" fillId="33" borderId="21" xfId="0" applyFont="1" applyFill="1" applyBorder="1" applyAlignment="1">
      <alignment vertical="top" wrapText="1"/>
    </xf>
    <xf numFmtId="0" fontId="0" fillId="0" borderId="10" xfId="0" applyFont="1" applyFill="1" applyBorder="1" applyAlignment="1">
      <alignment wrapText="1"/>
    </xf>
    <xf numFmtId="173" fontId="71" fillId="0" borderId="16" xfId="0" applyNumberFormat="1" applyFont="1" applyFill="1" applyBorder="1" applyAlignment="1">
      <alignment vertical="top" wrapText="1"/>
    </xf>
    <xf numFmtId="0" fontId="71" fillId="0" borderId="26" xfId="0" applyFont="1" applyFill="1" applyBorder="1" applyAlignment="1">
      <alignment horizontal="left" vertical="top" wrapText="1"/>
    </xf>
    <xf numFmtId="0" fontId="74" fillId="0" borderId="27" xfId="0" applyFont="1" applyFill="1" applyBorder="1" applyAlignment="1">
      <alignment vertical="top" wrapText="1"/>
    </xf>
    <xf numFmtId="43" fontId="72" fillId="0" borderId="11" xfId="42" applyFont="1" applyFill="1" applyBorder="1" applyAlignment="1">
      <alignment vertical="top" wrapText="1"/>
    </xf>
    <xf numFmtId="43" fontId="72" fillId="0" borderId="11" xfId="42" applyFont="1" applyFill="1" applyBorder="1" applyAlignment="1">
      <alignment horizontal="left" vertical="top" wrapText="1"/>
    </xf>
    <xf numFmtId="0" fontId="72" fillId="33" borderId="11" xfId="0" applyFont="1" applyFill="1" applyBorder="1" applyAlignment="1">
      <alignment horizontal="left" vertical="top" wrapText="1"/>
    </xf>
    <xf numFmtId="43" fontId="72" fillId="33" borderId="11" xfId="42" applyFont="1" applyFill="1" applyBorder="1" applyAlignment="1">
      <alignment vertical="top" wrapText="1"/>
    </xf>
    <xf numFmtId="43" fontId="71" fillId="0" borderId="11" xfId="42" applyFont="1" applyFill="1" applyBorder="1" applyAlignment="1">
      <alignment vertical="top" wrapText="1"/>
    </xf>
    <xf numFmtId="0" fontId="72" fillId="0" borderId="11" xfId="0" applyNumberFormat="1" applyFont="1" applyFill="1" applyBorder="1" applyAlignment="1" applyProtection="1">
      <alignment vertical="top" wrapText="1"/>
      <protection locked="0"/>
    </xf>
    <xf numFmtId="0" fontId="72" fillId="33" borderId="11" xfId="0" applyNumberFormat="1" applyFont="1" applyFill="1" applyBorder="1" applyAlignment="1" applyProtection="1">
      <alignment vertical="top" wrapText="1"/>
      <protection locked="0"/>
    </xf>
    <xf numFmtId="0" fontId="0" fillId="0" borderId="0" xfId="0" applyFont="1" applyFill="1" applyAlignment="1">
      <alignment wrapText="1"/>
    </xf>
    <xf numFmtId="0" fontId="73" fillId="35" borderId="11" xfId="0" applyFont="1" applyFill="1" applyBorder="1" applyAlignment="1">
      <alignment horizontal="center" vertical="top" wrapText="1"/>
    </xf>
    <xf numFmtId="0" fontId="73" fillId="35" borderId="11" xfId="0" applyFont="1" applyFill="1" applyBorder="1" applyAlignment="1">
      <alignment horizontal="right" vertical="top" wrapText="1"/>
    </xf>
    <xf numFmtId="172" fontId="71" fillId="0" borderId="11" xfId="0" applyNumberFormat="1" applyFont="1" applyFill="1" applyBorder="1" applyAlignment="1">
      <alignment horizontal="right" vertical="top" wrapText="1"/>
    </xf>
    <xf numFmtId="0" fontId="71" fillId="0" borderId="11" xfId="0" applyFont="1" applyFill="1" applyBorder="1" applyAlignment="1">
      <alignment horizontal="right" vertical="top" wrapText="1"/>
    </xf>
    <xf numFmtId="179" fontId="71" fillId="0" borderId="11" xfId="42" applyNumberFormat="1" applyFont="1" applyFill="1" applyBorder="1" applyAlignment="1">
      <alignment horizontal="right" vertical="top" wrapText="1"/>
    </xf>
    <xf numFmtId="0" fontId="75" fillId="0" borderId="11" xfId="0" applyFont="1" applyFill="1" applyBorder="1" applyAlignment="1">
      <alignment vertical="top" wrapText="1"/>
    </xf>
    <xf numFmtId="179" fontId="72" fillId="0" borderId="11" xfId="42" applyNumberFormat="1" applyFont="1" applyFill="1" applyBorder="1" applyAlignment="1">
      <alignment vertical="top" wrapText="1"/>
    </xf>
    <xf numFmtId="4" fontId="72" fillId="0" borderId="11" xfId="0" applyNumberFormat="1" applyFont="1" applyFill="1" applyBorder="1" applyAlignment="1">
      <alignment vertical="top" wrapText="1"/>
    </xf>
    <xf numFmtId="0" fontId="78" fillId="0" borderId="11" xfId="0" applyFont="1" applyFill="1" applyBorder="1" applyAlignment="1">
      <alignment vertical="top" wrapText="1"/>
    </xf>
    <xf numFmtId="173" fontId="72" fillId="0" borderId="11" xfId="0" applyNumberFormat="1" applyFont="1" applyFill="1" applyBorder="1" applyAlignment="1">
      <alignment vertical="top" wrapText="1"/>
    </xf>
    <xf numFmtId="0" fontId="71" fillId="0" borderId="0" xfId="0" applyFont="1" applyAlignment="1">
      <alignment horizontal="left" wrapText="1"/>
    </xf>
    <xf numFmtId="0" fontId="75" fillId="0" borderId="11" xfId="0" applyFont="1" applyBorder="1" applyAlignment="1">
      <alignment horizontal="left" vertical="top" wrapText="1"/>
    </xf>
    <xf numFmtId="4" fontId="75" fillId="0" borderId="11" xfId="0" applyNumberFormat="1" applyFont="1" applyBorder="1" applyAlignment="1">
      <alignment horizontal="center" vertical="top" wrapText="1"/>
    </xf>
    <xf numFmtId="0" fontId="75" fillId="0" borderId="11" xfId="0" applyFont="1" applyBorder="1" applyAlignment="1">
      <alignment vertical="top" wrapText="1"/>
    </xf>
    <xf numFmtId="0" fontId="0" fillId="0" borderId="11" xfId="0" applyFont="1" applyFill="1" applyBorder="1" applyAlignment="1">
      <alignment horizontal="center" wrapText="1"/>
    </xf>
    <xf numFmtId="0" fontId="73" fillId="0" borderId="11" xfId="0" applyFont="1" applyFill="1" applyBorder="1" applyAlignment="1">
      <alignment vertical="top" wrapText="1"/>
    </xf>
    <xf numFmtId="0" fontId="71" fillId="0" borderId="11" xfId="0" applyFont="1" applyFill="1" applyBorder="1" applyAlignment="1">
      <alignment vertical="top"/>
    </xf>
    <xf numFmtId="172" fontId="71" fillId="0" borderId="11" xfId="0" applyNumberFormat="1" applyFont="1" applyFill="1" applyBorder="1" applyAlignment="1">
      <alignment vertical="top"/>
    </xf>
    <xf numFmtId="0" fontId="69" fillId="0" borderId="0" xfId="0" applyFont="1" applyFill="1" applyBorder="1" applyAlignment="1">
      <alignment wrapText="1"/>
    </xf>
    <xf numFmtId="0" fontId="68" fillId="0" borderId="0" xfId="0" applyFont="1" applyFill="1" applyBorder="1" applyAlignment="1">
      <alignment wrapText="1"/>
    </xf>
    <xf numFmtId="0" fontId="68" fillId="0" borderId="0" xfId="0" applyFont="1" applyFill="1" applyAlignment="1">
      <alignment wrapText="1"/>
    </xf>
    <xf numFmtId="0" fontId="73" fillId="0" borderId="11" xfId="0" applyFont="1" applyFill="1" applyBorder="1" applyAlignment="1">
      <alignment horizontal="center" vertical="center" wrapText="1"/>
    </xf>
    <xf numFmtId="0" fontId="66" fillId="0" borderId="0" xfId="0" applyFont="1" applyFill="1" applyAlignment="1">
      <alignment horizontal="center" wrapText="1"/>
    </xf>
    <xf numFmtId="4" fontId="76" fillId="36" borderId="11" xfId="0" applyNumberFormat="1" applyFont="1" applyFill="1" applyBorder="1" applyAlignment="1" applyProtection="1">
      <alignment horizontal="left" vertical="top" wrapText="1"/>
      <protection locked="0"/>
    </xf>
    <xf numFmtId="172" fontId="71" fillId="0" borderId="11" xfId="0" applyNumberFormat="1" applyFont="1" applyFill="1" applyBorder="1" applyAlignment="1">
      <alignment horizontal="center" vertical="center" wrapText="1"/>
    </xf>
    <xf numFmtId="4" fontId="76" fillId="37" borderId="11" xfId="0" applyNumberFormat="1" applyFont="1" applyFill="1" applyBorder="1" applyAlignment="1" applyProtection="1">
      <alignment horizontal="left" vertical="top" wrapText="1"/>
      <protection locked="0"/>
    </xf>
    <xf numFmtId="3" fontId="71" fillId="0" borderId="11" xfId="0" applyNumberFormat="1" applyFont="1" applyFill="1" applyBorder="1" applyAlignment="1">
      <alignment horizontal="center" vertical="center" wrapText="1"/>
    </xf>
    <xf numFmtId="0" fontId="76" fillId="33" borderId="11" xfId="0" applyFont="1" applyFill="1" applyBorder="1" applyAlignment="1" applyProtection="1">
      <alignment horizontal="left" vertical="top" wrapText="1"/>
      <protection locked="0"/>
    </xf>
    <xf numFmtId="4" fontId="76" fillId="0" borderId="11" xfId="0" applyNumberFormat="1" applyFont="1" applyBorder="1" applyAlignment="1" applyProtection="1">
      <alignment horizontal="left" vertical="top" wrapText="1"/>
      <protection locked="0"/>
    </xf>
    <xf numFmtId="4" fontId="71" fillId="0" borderId="11" xfId="0" applyNumberFormat="1" applyFont="1" applyFill="1" applyBorder="1" applyAlignment="1">
      <alignment horizontal="center" vertical="center" wrapText="1"/>
    </xf>
    <xf numFmtId="2" fontId="71" fillId="0" borderId="11" xfId="0" applyNumberFormat="1" applyFont="1" applyFill="1" applyBorder="1" applyAlignment="1">
      <alignment horizontal="center" vertical="center" wrapText="1"/>
    </xf>
    <xf numFmtId="4" fontId="76" fillId="33" borderId="11" xfId="0" applyNumberFormat="1" applyFont="1" applyFill="1" applyBorder="1" applyAlignment="1" applyProtection="1">
      <alignment horizontal="left" vertical="center" wrapText="1"/>
      <protection locked="0"/>
    </xf>
    <xf numFmtId="2" fontId="71" fillId="33" borderId="10" xfId="0" applyNumberFormat="1" applyFont="1" applyFill="1" applyBorder="1" applyAlignment="1">
      <alignment horizontal="center" vertical="center" wrapText="1"/>
    </xf>
    <xf numFmtId="4" fontId="76" fillId="33" borderId="10" xfId="0" applyNumberFormat="1" applyFont="1" applyFill="1" applyBorder="1" applyAlignment="1" applyProtection="1">
      <alignment horizontal="left" vertical="center" wrapText="1"/>
      <protection locked="0"/>
    </xf>
    <xf numFmtId="0" fontId="71" fillId="33" borderId="10" xfId="0" applyFont="1" applyFill="1" applyBorder="1" applyAlignment="1">
      <alignment horizontal="center" vertical="center" wrapText="1"/>
    </xf>
    <xf numFmtId="3" fontId="71" fillId="33" borderId="10" xfId="0" applyNumberFormat="1" applyFont="1" applyFill="1" applyBorder="1" applyAlignment="1">
      <alignment horizontal="center" vertical="center" wrapText="1"/>
    </xf>
    <xf numFmtId="4" fontId="76" fillId="0" borderId="11" xfId="0" applyNumberFormat="1" applyFont="1" applyFill="1" applyBorder="1" applyAlignment="1" applyProtection="1">
      <alignment horizontal="left" vertical="top" wrapText="1"/>
      <protection locked="0"/>
    </xf>
    <xf numFmtId="4" fontId="76" fillId="33" borderId="11" xfId="0" applyNumberFormat="1" applyFont="1" applyFill="1" applyBorder="1" applyAlignment="1" applyProtection="1">
      <alignment horizontal="center" vertical="center" wrapText="1"/>
      <protection locked="0"/>
    </xf>
    <xf numFmtId="3" fontId="71" fillId="0" borderId="11" xfId="0" applyNumberFormat="1" applyFont="1" applyFill="1" applyBorder="1" applyAlignment="1">
      <alignment horizontal="justify" vertical="top" wrapText="1"/>
    </xf>
    <xf numFmtId="0" fontId="71" fillId="0" borderId="11" xfId="0" applyFont="1" applyBorder="1" applyAlignment="1" applyProtection="1">
      <alignment vertical="top" wrapText="1"/>
      <protection locked="0"/>
    </xf>
    <xf numFmtId="0" fontId="71" fillId="0" borderId="11" xfId="0" applyNumberFormat="1" applyFont="1" applyBorder="1" applyAlignment="1">
      <alignment horizontal="left" vertical="top" wrapText="1"/>
    </xf>
    <xf numFmtId="3" fontId="71" fillId="0" borderId="11" xfId="0" applyNumberFormat="1" applyFont="1" applyBorder="1" applyAlignment="1">
      <alignment horizontal="left" vertical="top" wrapText="1"/>
    </xf>
    <xf numFmtId="3" fontId="71" fillId="33" borderId="11" xfId="0" applyNumberFormat="1" applyFont="1" applyFill="1" applyBorder="1" applyAlignment="1">
      <alignment horizontal="justify" vertical="top" wrapText="1"/>
    </xf>
    <xf numFmtId="0" fontId="71" fillId="0" borderId="11" xfId="0" applyFont="1" applyBorder="1" applyAlignment="1" applyProtection="1">
      <alignment horizontal="left" vertical="top" wrapText="1"/>
      <protection locked="0"/>
    </xf>
    <xf numFmtId="14" fontId="71" fillId="0" borderId="11" xfId="0" applyNumberFormat="1" applyFont="1" applyBorder="1" applyAlignment="1">
      <alignment horizontal="justify" vertical="top" wrapText="1"/>
    </xf>
    <xf numFmtId="14" fontId="71" fillId="0" borderId="11" xfId="0" applyNumberFormat="1" applyFont="1" applyBorder="1" applyAlignment="1">
      <alignment horizontal="left" vertical="top" wrapText="1"/>
    </xf>
    <xf numFmtId="0" fontId="73" fillId="33" borderId="11" xfId="0" applyFont="1" applyFill="1" applyBorder="1" applyAlignment="1">
      <alignment horizontal="center" vertical="top" wrapText="1"/>
    </xf>
    <xf numFmtId="173" fontId="71" fillId="0" borderId="11" xfId="0" applyNumberFormat="1" applyFont="1" applyFill="1" applyBorder="1" applyAlignment="1">
      <alignment vertical="top" wrapText="1"/>
    </xf>
    <xf numFmtId="43" fontId="71" fillId="0" borderId="11" xfId="42" applyFont="1" applyFill="1" applyBorder="1" applyAlignment="1">
      <alignment horizontal="right" vertical="top" wrapText="1"/>
    </xf>
    <xf numFmtId="43" fontId="0" fillId="0" borderId="11" xfId="42" applyFont="1" applyFill="1" applyBorder="1" applyAlignment="1">
      <alignment vertical="top"/>
    </xf>
    <xf numFmtId="186" fontId="71" fillId="0" borderId="11" xfId="0" applyNumberFormat="1" applyFont="1" applyFill="1" applyBorder="1" applyAlignment="1">
      <alignment horizontal="left" vertical="top" wrapText="1"/>
    </xf>
    <xf numFmtId="186" fontId="71" fillId="0" borderId="11" xfId="42" applyNumberFormat="1" applyFont="1" applyFill="1" applyBorder="1" applyAlignment="1">
      <alignment horizontal="left" vertical="top" wrapText="1"/>
    </xf>
    <xf numFmtId="49" fontId="71" fillId="0" borderId="11" xfId="0" applyNumberFormat="1" applyFont="1" applyFill="1" applyBorder="1" applyAlignment="1">
      <alignment horizontal="left" vertical="top" wrapText="1"/>
    </xf>
    <xf numFmtId="0" fontId="0" fillId="0" borderId="11" xfId="0" applyFont="1" applyFill="1" applyBorder="1" applyAlignment="1">
      <alignment horizontal="left" vertical="top" wrapText="1"/>
    </xf>
    <xf numFmtId="0" fontId="77" fillId="33" borderId="11" xfId="0" applyFont="1" applyFill="1" applyBorder="1" applyAlignment="1">
      <alignment horizontal="center" vertical="top" wrapText="1"/>
    </xf>
    <xf numFmtId="0" fontId="72" fillId="33" borderId="11" xfId="0" applyFont="1" applyFill="1" applyBorder="1" applyAlignment="1">
      <alignment horizontal="center" vertical="top" wrapText="1"/>
    </xf>
    <xf numFmtId="4" fontId="72" fillId="33" borderId="11" xfId="0" applyNumberFormat="1" applyFont="1" applyFill="1" applyBorder="1" applyAlignment="1">
      <alignment vertical="top" wrapText="1"/>
    </xf>
    <xf numFmtId="172" fontId="72" fillId="33" borderId="11" xfId="0" applyNumberFormat="1" applyFont="1" applyFill="1" applyBorder="1" applyAlignment="1">
      <alignment vertical="top" wrapText="1"/>
    </xf>
    <xf numFmtId="3" fontId="72" fillId="33" borderId="11" xfId="0" applyNumberFormat="1" applyFont="1" applyFill="1" applyBorder="1" applyAlignment="1">
      <alignment vertical="top" wrapText="1"/>
    </xf>
    <xf numFmtId="0" fontId="78" fillId="33" borderId="11" xfId="0" applyFont="1" applyFill="1" applyBorder="1" applyAlignment="1">
      <alignment horizontal="left" vertical="top" wrapText="1"/>
    </xf>
    <xf numFmtId="0" fontId="78" fillId="33" borderId="11" xfId="0" applyFont="1" applyFill="1" applyBorder="1" applyAlignment="1">
      <alignment vertical="top" wrapText="1"/>
    </xf>
    <xf numFmtId="0" fontId="72" fillId="33" borderId="11" xfId="60" applyFont="1" applyFill="1" applyBorder="1" applyAlignment="1">
      <alignment vertical="top" wrapText="1"/>
    </xf>
    <xf numFmtId="4" fontId="72" fillId="33" borderId="11" xfId="0" applyNumberFormat="1" applyFont="1" applyFill="1" applyBorder="1" applyAlignment="1">
      <alignment horizontal="center" vertical="top" wrapText="1"/>
    </xf>
    <xf numFmtId="0" fontId="71" fillId="33" borderId="11"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1" xfId="0" applyFont="1" applyFill="1" applyBorder="1" applyAlignment="1">
      <alignment vertical="top" wrapText="1"/>
    </xf>
    <xf numFmtId="43" fontId="9" fillId="0" borderId="10" xfId="42" applyFont="1" applyFill="1" applyBorder="1" applyAlignment="1">
      <alignment horizontal="left" vertical="top" wrapText="1"/>
    </xf>
    <xf numFmtId="0" fontId="9" fillId="0" borderId="11" xfId="60" applyFont="1" applyFill="1" applyBorder="1" applyAlignment="1">
      <alignment vertical="top" wrapText="1"/>
    </xf>
    <xf numFmtId="0" fontId="72" fillId="0" borderId="11" xfId="0" applyNumberFormat="1" applyFont="1" applyFill="1" applyBorder="1" applyAlignment="1" applyProtection="1">
      <alignment horizontal="left" vertical="top" wrapText="1"/>
      <protection locked="0"/>
    </xf>
    <xf numFmtId="0" fontId="72" fillId="33" borderId="11" xfId="0" applyNumberFormat="1" applyFont="1" applyFill="1" applyBorder="1" applyAlignment="1" applyProtection="1">
      <alignment horizontal="left" vertical="top" wrapText="1"/>
      <protection locked="0"/>
    </xf>
    <xf numFmtId="0" fontId="71" fillId="33" borderId="11" xfId="0" applyFont="1" applyFill="1" applyBorder="1" applyAlignment="1">
      <alignment horizontal="left" vertical="top" wrapText="1"/>
    </xf>
    <xf numFmtId="0" fontId="0" fillId="0" borderId="0" xfId="0" applyAlignment="1">
      <alignment/>
    </xf>
    <xf numFmtId="0" fontId="71" fillId="0" borderId="11" xfId="0" applyFont="1" applyFill="1" applyBorder="1" applyAlignment="1">
      <alignment vertical="top" wrapText="1"/>
    </xf>
    <xf numFmtId="0" fontId="71" fillId="33" borderId="11" xfId="0" applyFont="1" applyFill="1" applyBorder="1" applyAlignment="1">
      <alignment vertical="top" wrapText="1"/>
    </xf>
    <xf numFmtId="0" fontId="71" fillId="0" borderId="11" xfId="0" applyFont="1" applyFill="1" applyBorder="1" applyAlignment="1">
      <alignment horizontal="center" vertical="top" wrapText="1"/>
    </xf>
    <xf numFmtId="0" fontId="71" fillId="0" borderId="11" xfId="0" applyFont="1" applyFill="1" applyBorder="1" applyAlignment="1">
      <alignment horizontal="left" vertical="top" wrapText="1"/>
    </xf>
    <xf numFmtId="0" fontId="2" fillId="0" borderId="11" xfId="0" applyFont="1" applyFill="1" applyBorder="1" applyAlignment="1">
      <alignment vertical="top" wrapText="1"/>
    </xf>
    <xf numFmtId="0" fontId="16" fillId="0" borderId="11" xfId="0" applyFont="1" applyFill="1" applyBorder="1" applyAlignment="1">
      <alignment horizontal="center" vertical="center" wrapText="1"/>
    </xf>
    <xf numFmtId="0" fontId="2" fillId="0" borderId="28"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6" xfId="0" applyFont="1" applyFill="1" applyBorder="1" applyAlignment="1">
      <alignment vertical="top" wrapText="1"/>
    </xf>
    <xf numFmtId="0" fontId="2" fillId="33" borderId="10" xfId="0" applyFont="1" applyFill="1" applyBorder="1" applyAlignment="1">
      <alignment horizontal="left" vertical="top" wrapText="1"/>
    </xf>
    <xf numFmtId="172" fontId="2" fillId="0" borderId="16" xfId="0" applyNumberFormat="1" applyFont="1" applyFill="1" applyBorder="1" applyAlignment="1">
      <alignment vertical="top" wrapText="1"/>
    </xf>
    <xf numFmtId="0" fontId="2" fillId="0" borderId="30" xfId="0" applyFont="1" applyFill="1" applyBorder="1" applyAlignment="1">
      <alignment horizontal="left" vertical="top" wrapText="1"/>
    </xf>
    <xf numFmtId="0" fontId="2" fillId="0" borderId="25" xfId="0" applyFont="1" applyFill="1" applyBorder="1" applyAlignment="1">
      <alignment vertical="top" wrapText="1"/>
    </xf>
    <xf numFmtId="3" fontId="2" fillId="0" borderId="16" xfId="0" applyNumberFormat="1" applyFont="1" applyFill="1" applyBorder="1" applyAlignment="1">
      <alignment vertical="top" wrapText="1"/>
    </xf>
    <xf numFmtId="0" fontId="2" fillId="0" borderId="26" xfId="0" applyFont="1" applyFill="1" applyBorder="1" applyAlignment="1">
      <alignment horizontal="left" vertical="top" wrapText="1"/>
    </xf>
    <xf numFmtId="0" fontId="2" fillId="0" borderId="26" xfId="0" applyFont="1" applyFill="1" applyBorder="1" applyAlignment="1">
      <alignment vertical="top" wrapText="1"/>
    </xf>
    <xf numFmtId="0" fontId="2" fillId="0" borderId="16"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1" xfId="0" applyFont="1" applyBorder="1" applyAlignment="1">
      <alignment vertical="top" wrapText="1"/>
    </xf>
    <xf numFmtId="0" fontId="2" fillId="0" borderId="11" xfId="0" applyFont="1" applyFill="1" applyBorder="1" applyAlignment="1">
      <alignment wrapText="1"/>
    </xf>
    <xf numFmtId="0" fontId="2" fillId="0" borderId="10" xfId="0" applyFont="1" applyFill="1" applyBorder="1" applyAlignment="1">
      <alignment horizontal="left" vertical="top" wrapText="1"/>
    </xf>
    <xf numFmtId="0" fontId="2" fillId="0" borderId="11" xfId="0" applyFont="1" applyBorder="1" applyAlignment="1">
      <alignment vertical="center" wrapText="1"/>
    </xf>
    <xf numFmtId="0" fontId="2" fillId="0" borderId="12" xfId="0" applyFont="1" applyFill="1" applyBorder="1" applyAlignment="1">
      <alignment horizontal="left" vertical="top" wrapText="1"/>
    </xf>
    <xf numFmtId="0" fontId="2" fillId="0" borderId="10" xfId="0" applyFont="1" applyFill="1" applyBorder="1" applyAlignment="1">
      <alignment vertical="top" wrapText="1"/>
    </xf>
    <xf numFmtId="0" fontId="2" fillId="0" borderId="11" xfId="0" applyFont="1" applyFill="1" applyBorder="1" applyAlignment="1">
      <alignment horizontal="left" vertical="top" wrapText="1"/>
    </xf>
    <xf numFmtId="0" fontId="2" fillId="0" borderId="19" xfId="0" applyFont="1" applyFill="1" applyBorder="1" applyAlignment="1">
      <alignment horizontal="left" vertical="top" wrapText="1"/>
    </xf>
    <xf numFmtId="0" fontId="36" fillId="0" borderId="0" xfId="0" applyFont="1" applyFill="1" applyAlignment="1">
      <alignment horizontal="left" wrapText="1"/>
    </xf>
    <xf numFmtId="0" fontId="79" fillId="0" borderId="0" xfId="0" applyFont="1" applyAlignment="1">
      <alignment vertical="center"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center" vertical="center" wrapText="1"/>
    </xf>
    <xf numFmtId="2" fontId="71" fillId="0" borderId="31" xfId="0" applyNumberFormat="1" applyFont="1" applyFill="1" applyBorder="1" applyAlignment="1">
      <alignment vertical="top" wrapText="1"/>
    </xf>
    <xf numFmtId="0" fontId="71" fillId="0" borderId="31" xfId="0" applyFont="1" applyBorder="1" applyAlignment="1">
      <alignment vertical="top" wrapText="1"/>
    </xf>
    <xf numFmtId="0" fontId="71" fillId="33" borderId="31" xfId="0" applyFont="1" applyFill="1" applyBorder="1" applyAlignment="1">
      <alignment horizontal="left" vertical="top" wrapText="1"/>
    </xf>
    <xf numFmtId="0" fontId="71" fillId="0" borderId="31" xfId="0" applyFont="1" applyBorder="1" applyAlignment="1">
      <alignment horizontal="left" vertical="top" wrapText="1"/>
    </xf>
    <xf numFmtId="0" fontId="71" fillId="0" borderId="31" xfId="0" applyFont="1" applyFill="1" applyBorder="1" applyAlignment="1">
      <alignment vertical="top" wrapText="1"/>
    </xf>
    <xf numFmtId="0" fontId="80" fillId="33" borderId="32" xfId="0" applyFont="1" applyFill="1" applyBorder="1" applyAlignment="1">
      <alignment horizontal="left" vertical="top" wrapText="1"/>
    </xf>
    <xf numFmtId="0" fontId="80" fillId="33" borderId="33" xfId="0" applyFont="1" applyFill="1" applyBorder="1" applyAlignment="1">
      <alignment horizontal="left" vertical="top" wrapText="1"/>
    </xf>
    <xf numFmtId="0" fontId="80" fillId="33" borderId="34" xfId="0" applyFont="1" applyFill="1" applyBorder="1" applyAlignment="1">
      <alignment horizontal="left" vertical="top" wrapText="1"/>
    </xf>
    <xf numFmtId="0" fontId="71" fillId="33" borderId="11" xfId="0" applyFont="1" applyFill="1" applyBorder="1" applyAlignment="1">
      <alignment horizontal="left" vertical="top" wrapText="1"/>
    </xf>
    <xf numFmtId="0" fontId="74" fillId="33" borderId="11" xfId="0" applyFont="1" applyFill="1" applyBorder="1" applyAlignment="1">
      <alignment horizontal="left" vertical="top" wrapText="1"/>
    </xf>
    <xf numFmtId="0" fontId="80" fillId="0" borderId="32" xfId="0" applyFont="1" applyBorder="1" applyAlignment="1">
      <alignment horizontal="left" vertical="top" wrapText="1"/>
    </xf>
    <xf numFmtId="0" fontId="80" fillId="0" borderId="33" xfId="0" applyFont="1" applyBorder="1" applyAlignment="1">
      <alignment horizontal="left" vertical="top" wrapText="1"/>
    </xf>
    <xf numFmtId="0" fontId="80" fillId="0" borderId="34" xfId="0" applyFont="1" applyBorder="1" applyAlignment="1">
      <alignment horizontal="left" vertical="top" wrapText="1"/>
    </xf>
    <xf numFmtId="0" fontId="80" fillId="0" borderId="35" xfId="0" applyFont="1" applyBorder="1" applyAlignment="1">
      <alignment horizontal="left" vertical="top" wrapText="1"/>
    </xf>
    <xf numFmtId="0" fontId="80" fillId="0" borderId="36" xfId="0" applyFont="1" applyBorder="1" applyAlignment="1">
      <alignment horizontal="left" vertical="top" wrapText="1"/>
    </xf>
    <xf numFmtId="0" fontId="80" fillId="0" borderId="37" xfId="0" applyFont="1" applyBorder="1" applyAlignment="1">
      <alignment horizontal="left" vertical="top" wrapText="1"/>
    </xf>
    <xf numFmtId="0" fontId="73" fillId="33" borderId="11" xfId="0" applyFont="1" applyFill="1" applyBorder="1" applyAlignment="1">
      <alignment horizontal="left" vertical="top" wrapText="1"/>
    </xf>
    <xf numFmtId="0" fontId="74" fillId="33" borderId="21" xfId="0" applyFont="1" applyFill="1" applyBorder="1" applyAlignment="1">
      <alignment horizontal="center" vertical="top" wrapText="1"/>
    </xf>
    <xf numFmtId="0" fontId="74" fillId="33" borderId="30" xfId="0" applyFont="1" applyFill="1" applyBorder="1" applyAlignment="1">
      <alignment horizontal="center" vertical="top" wrapText="1"/>
    </xf>
    <xf numFmtId="0" fontId="74" fillId="33" borderId="17" xfId="0" applyFont="1" applyFill="1" applyBorder="1" applyAlignment="1">
      <alignment horizontal="center" vertical="top" wrapText="1"/>
    </xf>
    <xf numFmtId="0" fontId="71" fillId="33" borderId="21" xfId="0" applyFont="1" applyFill="1" applyBorder="1" applyAlignment="1">
      <alignment horizontal="center" vertical="top" wrapText="1"/>
    </xf>
    <xf numFmtId="0" fontId="71" fillId="33" borderId="30" xfId="0" applyFont="1" applyFill="1" applyBorder="1" applyAlignment="1">
      <alignment horizontal="center" vertical="top" wrapText="1"/>
    </xf>
    <xf numFmtId="0" fontId="71" fillId="33" borderId="17" xfId="0" applyFont="1" applyFill="1" applyBorder="1" applyAlignment="1">
      <alignment horizontal="center" vertical="top" wrapText="1"/>
    </xf>
    <xf numFmtId="0" fontId="0" fillId="0" borderId="0" xfId="0" applyAlignment="1">
      <alignment/>
    </xf>
    <xf numFmtId="0" fontId="71" fillId="33" borderId="17" xfId="0" applyFont="1" applyFill="1" applyBorder="1" applyAlignment="1">
      <alignment horizontal="left" vertical="top" wrapText="1"/>
    </xf>
    <xf numFmtId="0" fontId="74" fillId="33" borderId="17" xfId="0" applyFont="1" applyFill="1" applyBorder="1" applyAlignment="1">
      <alignment horizontal="left" vertical="top" wrapText="1"/>
    </xf>
    <xf numFmtId="0" fontId="81" fillId="33" borderId="11" xfId="0" applyFont="1" applyFill="1" applyBorder="1" applyAlignment="1">
      <alignment horizontal="center" vertical="top" wrapText="1"/>
    </xf>
    <xf numFmtId="0" fontId="80" fillId="33" borderId="11" xfId="0" applyFont="1" applyFill="1" applyBorder="1" applyAlignment="1">
      <alignment horizontal="center" vertical="top" wrapText="1"/>
    </xf>
    <xf numFmtId="0" fontId="71" fillId="0" borderId="11" xfId="0" applyFont="1" applyFill="1" applyBorder="1" applyAlignment="1">
      <alignment vertical="top" wrapText="1"/>
    </xf>
    <xf numFmtId="0" fontId="71" fillId="33" borderId="11" xfId="0" applyFont="1" applyFill="1" applyBorder="1" applyAlignment="1">
      <alignment vertical="top" wrapText="1"/>
    </xf>
    <xf numFmtId="0" fontId="71" fillId="0" borderId="11" xfId="0" applyFont="1" applyFill="1" applyBorder="1" applyAlignment="1">
      <alignment horizontal="center" vertical="top" wrapText="1"/>
    </xf>
    <xf numFmtId="0" fontId="74" fillId="0" borderId="11" xfId="0" applyFont="1" applyFill="1" applyBorder="1" applyAlignment="1">
      <alignment vertical="top" wrapText="1"/>
    </xf>
    <xf numFmtId="0" fontId="81" fillId="0" borderId="11" xfId="0" applyFont="1" applyFill="1" applyBorder="1" applyAlignment="1">
      <alignment horizontal="center" vertical="top" wrapText="1"/>
    </xf>
    <xf numFmtId="0" fontId="80" fillId="0" borderId="11" xfId="0" applyFont="1" applyFill="1" applyBorder="1" applyAlignment="1">
      <alignment horizontal="center" vertical="top" wrapText="1"/>
    </xf>
    <xf numFmtId="0" fontId="82" fillId="0" borderId="32" xfId="0" applyFont="1" applyFill="1" applyBorder="1" applyAlignment="1">
      <alignment horizontal="center" vertical="top" wrapText="1"/>
    </xf>
    <xf numFmtId="0" fontId="82" fillId="0" borderId="33" xfId="0" applyFont="1" applyFill="1" applyBorder="1" applyAlignment="1">
      <alignment horizontal="center" vertical="top" wrapText="1"/>
    </xf>
    <xf numFmtId="0" fontId="82" fillId="0" borderId="34" xfId="0" applyFont="1" applyFill="1" applyBorder="1" applyAlignment="1">
      <alignment horizontal="center" vertical="top" wrapText="1"/>
    </xf>
    <xf numFmtId="0" fontId="71" fillId="0" borderId="11" xfId="0" applyFont="1" applyFill="1" applyBorder="1" applyAlignment="1">
      <alignment horizontal="left" vertical="top" wrapText="1"/>
    </xf>
    <xf numFmtId="0" fontId="73" fillId="0" borderId="11"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39"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40" xfId="0" applyFont="1" applyFill="1" applyBorder="1" applyAlignment="1">
      <alignment horizontal="center" vertical="top" wrapText="1"/>
    </xf>
    <xf numFmtId="0" fontId="4" fillId="0" borderId="41" xfId="0" applyFont="1" applyFill="1" applyBorder="1" applyAlignment="1">
      <alignment horizontal="center" vertical="top" wrapText="1"/>
    </xf>
    <xf numFmtId="0" fontId="73" fillId="0" borderId="11" xfId="0" applyFont="1" applyFill="1" applyBorder="1" applyAlignment="1">
      <alignment horizontal="left" vertical="top" wrapText="1"/>
    </xf>
    <xf numFmtId="0" fontId="72" fillId="0" borderId="11" xfId="0" applyFont="1" applyFill="1" applyBorder="1" applyAlignment="1">
      <alignment horizontal="left" vertical="top" wrapText="1"/>
    </xf>
    <xf numFmtId="0" fontId="77" fillId="0" borderId="11" xfId="0" applyFont="1" applyFill="1" applyBorder="1" applyAlignment="1">
      <alignment horizontal="center" vertical="top" wrapText="1"/>
    </xf>
    <xf numFmtId="0" fontId="72" fillId="0" borderId="11" xfId="0" applyFont="1" applyFill="1" applyBorder="1" applyAlignment="1">
      <alignment horizontal="center" vertical="top" wrapText="1"/>
    </xf>
    <xf numFmtId="0" fontId="71" fillId="0" borderId="21" xfId="0" applyFont="1" applyFill="1" applyBorder="1" applyAlignment="1">
      <alignment horizontal="center" vertical="top" wrapText="1"/>
    </xf>
    <xf numFmtId="0" fontId="71" fillId="0" borderId="42" xfId="0" applyFont="1" applyFill="1" applyBorder="1" applyAlignment="1">
      <alignment horizontal="center" vertical="top" wrapText="1"/>
    </xf>
    <xf numFmtId="0" fontId="71" fillId="0" borderId="26" xfId="0" applyFont="1" applyFill="1" applyBorder="1" applyAlignment="1">
      <alignment horizontal="left" vertical="top" wrapText="1"/>
    </xf>
    <xf numFmtId="0" fontId="74" fillId="0" borderId="43" xfId="0" applyFont="1" applyFill="1" applyBorder="1" applyAlignment="1">
      <alignment horizontal="center" vertical="top" wrapText="1"/>
    </xf>
    <xf numFmtId="0" fontId="74" fillId="0" borderId="26" xfId="0" applyFont="1" applyFill="1" applyBorder="1" applyAlignment="1">
      <alignment horizontal="center" vertical="top" wrapText="1"/>
    </xf>
    <xf numFmtId="0" fontId="74" fillId="0" borderId="44" xfId="0" applyFont="1" applyFill="1" applyBorder="1" applyAlignment="1">
      <alignment horizontal="center" vertical="top" wrapText="1"/>
    </xf>
    <xf numFmtId="0" fontId="81" fillId="0" borderId="32" xfId="0" applyFont="1" applyFill="1" applyBorder="1" applyAlignment="1">
      <alignment horizontal="center" vertical="top" wrapText="1"/>
    </xf>
    <xf numFmtId="0" fontId="81" fillId="0" borderId="33" xfId="0" applyFont="1" applyFill="1" applyBorder="1" applyAlignment="1">
      <alignment horizontal="center" vertical="top" wrapText="1"/>
    </xf>
    <xf numFmtId="0" fontId="81" fillId="0" borderId="34" xfId="0" applyFont="1" applyFill="1" applyBorder="1" applyAlignment="1">
      <alignment horizontal="center" vertical="top" wrapText="1"/>
    </xf>
    <xf numFmtId="0" fontId="80" fillId="0" borderId="32" xfId="0" applyFont="1" applyFill="1" applyBorder="1" applyAlignment="1">
      <alignment horizontal="center" vertical="top" wrapText="1"/>
    </xf>
    <xf numFmtId="0" fontId="80" fillId="0" borderId="33" xfId="0" applyFont="1" applyFill="1" applyBorder="1" applyAlignment="1">
      <alignment horizontal="center" vertical="top" wrapText="1"/>
    </xf>
    <xf numFmtId="0" fontId="80" fillId="0" borderId="34" xfId="0" applyFont="1" applyFill="1" applyBorder="1" applyAlignment="1">
      <alignment horizontal="center" vertical="top" wrapText="1"/>
    </xf>
    <xf numFmtId="0" fontId="73" fillId="0" borderId="17" xfId="0" applyFont="1" applyFill="1" applyBorder="1" applyAlignment="1">
      <alignment horizontal="center" vertical="top" wrapText="1"/>
    </xf>
    <xf numFmtId="0" fontId="78" fillId="0" borderId="11" xfId="0" applyFont="1" applyFill="1" applyBorder="1" applyAlignment="1">
      <alignment vertical="top" wrapText="1"/>
    </xf>
    <xf numFmtId="0" fontId="78" fillId="0" borderId="11" xfId="0" applyFont="1" applyFill="1" applyBorder="1" applyAlignment="1">
      <alignment horizontal="center" vertical="top" wrapText="1"/>
    </xf>
    <xf numFmtId="0" fontId="71" fillId="0" borderId="30" xfId="0" applyFont="1" applyFill="1" applyBorder="1" applyAlignment="1">
      <alignment horizontal="center" vertical="top" wrapText="1"/>
    </xf>
    <xf numFmtId="0" fontId="71" fillId="0" borderId="17" xfId="0" applyFont="1" applyFill="1" applyBorder="1" applyAlignment="1">
      <alignment horizontal="center" vertical="top" wrapText="1"/>
    </xf>
    <xf numFmtId="0" fontId="73" fillId="35" borderId="11" xfId="0" applyFont="1" applyFill="1" applyBorder="1" applyAlignment="1">
      <alignment horizontal="left" vertical="top" wrapText="1"/>
    </xf>
    <xf numFmtId="0" fontId="75" fillId="0" borderId="11" xfId="0" applyFont="1" applyFill="1" applyBorder="1" applyAlignment="1">
      <alignment horizontal="left" vertical="top" wrapText="1"/>
    </xf>
    <xf numFmtId="0" fontId="72" fillId="0" borderId="11" xfId="0" applyFont="1" applyFill="1" applyBorder="1" applyAlignment="1">
      <alignment vertical="top" wrapText="1"/>
    </xf>
    <xf numFmtId="0" fontId="0" fillId="0" borderId="11" xfId="0" applyFont="1" applyFill="1" applyBorder="1" applyAlignment="1">
      <alignment horizontal="center" vertical="top" wrapText="1"/>
    </xf>
    <xf numFmtId="0" fontId="73" fillId="0" borderId="11" xfId="0" applyFont="1" applyFill="1" applyBorder="1" applyAlignment="1">
      <alignment vertical="top" wrapText="1"/>
    </xf>
    <xf numFmtId="0" fontId="71" fillId="0" borderId="11" xfId="0" applyFont="1" applyFill="1" applyBorder="1" applyAlignment="1">
      <alignment horizontal="center" vertical="center" wrapText="1"/>
    </xf>
    <xf numFmtId="0" fontId="71" fillId="0" borderId="31" xfId="0" applyFont="1" applyFill="1" applyBorder="1" applyAlignment="1">
      <alignment horizontal="left" vertical="top" wrapText="1"/>
    </xf>
    <xf numFmtId="0" fontId="71" fillId="0" borderId="31" xfId="0" applyFont="1" applyFill="1" applyBorder="1" applyAlignment="1">
      <alignment vertical="top" wrapText="1"/>
    </xf>
    <xf numFmtId="0" fontId="73" fillId="33" borderId="11" xfId="0" applyFont="1" applyFill="1" applyBorder="1" applyAlignment="1">
      <alignment horizontal="center" vertical="top" wrapText="1"/>
    </xf>
    <xf numFmtId="0" fontId="72" fillId="33" borderId="11" xfId="0" applyFont="1" applyFill="1" applyBorder="1" applyAlignment="1">
      <alignment horizontal="left" vertical="top" wrapText="1"/>
    </xf>
    <xf numFmtId="0" fontId="78" fillId="33" borderId="11" xfId="0" applyFont="1" applyFill="1" applyBorder="1" applyAlignment="1">
      <alignment horizontal="left" vertical="top" wrapText="1"/>
    </xf>
    <xf numFmtId="0" fontId="72" fillId="33" borderId="11" xfId="0" applyFont="1" applyFill="1" applyBorder="1" applyAlignment="1">
      <alignment horizontal="center" vertical="top" wrapText="1"/>
    </xf>
    <xf numFmtId="0" fontId="83" fillId="33" borderId="11" xfId="0" applyFont="1" applyFill="1" applyBorder="1" applyAlignment="1">
      <alignment horizontal="left" vertical="top" wrapText="1"/>
    </xf>
    <xf numFmtId="0" fontId="77" fillId="33" borderId="11" xfId="0" applyFont="1" applyFill="1" applyBorder="1" applyAlignment="1">
      <alignment horizontal="center" vertical="top" wrapText="1"/>
    </xf>
    <xf numFmtId="0" fontId="71" fillId="0" borderId="45" xfId="0"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3 2" xfId="45"/>
    <cellStyle name="Currency" xfId="46"/>
    <cellStyle name="Currency [0]" xfId="47"/>
    <cellStyle name="Excel Built-in Normal" xfId="48"/>
    <cellStyle name="Excel Built-in Normal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rife.gashi\AppData\Local\Microsoft\Windows\Temporary%20Internet%20Files\Content.Outlook\US4VH793\PVPQ%202015%20FI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arife.gashi\AppData\Local\Microsoft\Windows\Temporary%20Internet%20Files\Content.Outlook\US4VH793\PVPQ%202015%20FINA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arife.gashi\AppData\Local\Microsoft\Windows\Temporary%20Internet%20Files\Content.Outlook\US4VH793\PVPQ%202015%20FINAL.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entor.morina\AppData\Local\Microsoft\Windows\Temporary%20Internet%20Files\Content.Outlook\TRZ1OGW4\Users\MPMS\Downloads\Users\arife.gashi\AppData\Local\Microsoft\Windows\Temporary%20Internet%20Files\Content.Outlook\US4VH793\PVPQ%202015%20FINAL.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t\Downloads\PVPQ%202018\Ministrite\draften%20e%20korrigjuara\Arifja\Users\arife.gashi\AppData\Local\Microsoft\Windows\Temporary%20Internet%20Files\Content.Outlook\US4VH793\PVPQ%202015%20FINAL.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arta.sinani\AppData\Local\Microsoft\Windows\Temporary%20Internet%20Files\Content.Outlook\7J8MMGXX\Plani%20Vjetor%20i%20Punes%20s&#235;%20Qeveris&#235;%20p&#235;r%20vitin%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a A"/>
      <sheetName val="Tabela B"/>
    </sheetNames>
    <sheetDataSet>
      <sheetData sheetId="0">
        <row r="3">
          <cell r="B3" t="str">
            <v>Objektivi </v>
          </cell>
          <cell r="D3" t="str">
            <v>Aktivitetet </v>
          </cell>
          <cell r="F3" t="str">
            <v>Afati Kohor </v>
          </cell>
          <cell r="G3" t="str">
            <v>Treguesi i matjes</v>
          </cell>
          <cell r="H3" t="str">
            <v>Kosto finaciare</v>
          </cell>
          <cell r="I3" t="str">
            <v>Institucionet e përfshira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a A"/>
      <sheetName val="Tabela B"/>
    </sheetNames>
    <sheetDataSet>
      <sheetData sheetId="0">
        <row r="3">
          <cell r="B3" t="str">
            <v>Objektivi </v>
          </cell>
          <cell r="D3" t="str">
            <v>Aktivitetet </v>
          </cell>
          <cell r="F3" t="str">
            <v>Afati Kohor </v>
          </cell>
          <cell r="G3" t="str">
            <v>Treguesi i matjes</v>
          </cell>
          <cell r="H3" t="str">
            <v>Kosto finaciare</v>
          </cell>
          <cell r="I3" t="str">
            <v>Institucionet e përfshira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a A"/>
      <sheetName val="Tabela B"/>
    </sheetNames>
    <sheetDataSet>
      <sheetData sheetId="0">
        <row r="3">
          <cell r="G3" t="str">
            <v>Treguesi i matjes</v>
          </cell>
          <cell r="H3" t="str">
            <v>Kosto finaciare</v>
          </cell>
          <cell r="I3" t="str">
            <v>Institucionet e përfshira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ela A"/>
      <sheetName val="Tabela B"/>
    </sheetNames>
    <sheetDataSet>
      <sheetData sheetId="0">
        <row r="3">
          <cell r="B3" t="str">
            <v>Objektivi </v>
          </cell>
          <cell r="D3" t="str">
            <v>Aktivitetet </v>
          </cell>
          <cell r="F3" t="str">
            <v>Afati Kohor </v>
          </cell>
          <cell r="G3" t="str">
            <v>Treguesi i matjes</v>
          </cell>
          <cell r="H3" t="str">
            <v>Kosto finaciare</v>
          </cell>
          <cell r="I3" t="str">
            <v>Institucionet e përfshira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ela A"/>
      <sheetName val="Tabela B"/>
    </sheetNames>
    <sheetDataSet>
      <sheetData sheetId="0">
        <row r="3">
          <cell r="B3" t="str">
            <v>Objektivi </v>
          </cell>
          <cell r="D3" t="str">
            <v>Aktivitetet </v>
          </cell>
          <cell r="F3" t="str">
            <v>Afati Kohor </v>
          </cell>
          <cell r="G3" t="str">
            <v>Treguesi i matjes</v>
          </cell>
          <cell r="H3" t="str">
            <v>Kosto finaciare</v>
          </cell>
          <cell r="I3" t="str">
            <v>Institucionet e përfshira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 Prioritetet Strategjike"/>
      <sheetName val="ZKM"/>
      <sheetName val="MASHT"/>
      <sheetName val="MIE"/>
      <sheetName val="MD"/>
      <sheetName val="MF"/>
      <sheetName val="MZHE"/>
      <sheetName val="MFSK"/>
      <sheetName val="MMPH"/>
      <sheetName val="MAPL"/>
      <sheetName val="MPB"/>
      <sheetName val="MPJ"/>
      <sheetName val="MPMS"/>
      <sheetName val="MKK"/>
      <sheetName val="MSH"/>
      <sheetName val="MAP"/>
      <sheetName val="MKRS"/>
      <sheetName val="MI"/>
      <sheetName val="MBPZHR"/>
      <sheetName val="MTI"/>
      <sheetName val="MDIS"/>
      <sheetName val="MZHR"/>
      <sheetName val="M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V310"/>
  <sheetViews>
    <sheetView showGridLines="0" zoomScale="86" zoomScaleNormal="86" zoomScaleSheetLayoutView="100" workbookViewId="0" topLeftCell="A10">
      <selection activeCell="G11" sqref="G11"/>
    </sheetView>
  </sheetViews>
  <sheetFormatPr defaultColWidth="9.140625" defaultRowHeight="15"/>
  <cols>
    <col min="1" max="1" width="8.28125" style="0" customWidth="1"/>
    <col min="2" max="2" width="12.421875" style="0" customWidth="1"/>
    <col min="3" max="3" width="26.00390625" style="0" customWidth="1"/>
    <col min="4" max="4" width="7.140625" style="0" customWidth="1"/>
    <col min="5" max="5" width="20.57421875" style="0" customWidth="1"/>
    <col min="6" max="6" width="10.7109375" style="0" customWidth="1"/>
    <col min="7" max="7" width="31.140625" style="0" customWidth="1"/>
    <col min="8" max="8" width="17.57421875" style="0" customWidth="1"/>
    <col min="9" max="9" width="11.28125" style="0" customWidth="1"/>
    <col min="10" max="10" width="11.7109375" style="0" customWidth="1"/>
    <col min="11" max="11" width="9.8515625" style="0" customWidth="1"/>
    <col min="12" max="12" width="11.140625" style="0" customWidth="1"/>
  </cols>
  <sheetData>
    <row r="1" spans="1:29" ht="21" customHeight="1" thickBot="1">
      <c r="A1" s="331" t="s">
        <v>97</v>
      </c>
      <c r="B1" s="331"/>
      <c r="C1" s="331"/>
      <c r="D1" s="331"/>
      <c r="E1" s="331"/>
      <c r="F1" s="331"/>
      <c r="G1" s="331"/>
      <c r="H1" s="331"/>
      <c r="I1" s="331"/>
      <c r="J1" s="331"/>
      <c r="K1" s="331"/>
      <c r="L1" s="331"/>
      <c r="M1" s="9"/>
      <c r="N1" s="9"/>
      <c r="O1" s="9"/>
      <c r="P1" s="9"/>
      <c r="Q1" s="9"/>
      <c r="R1" s="9"/>
      <c r="S1" s="9"/>
      <c r="T1" s="9"/>
      <c r="U1" s="9"/>
      <c r="V1" s="9"/>
      <c r="W1" s="9"/>
      <c r="X1" s="9"/>
      <c r="Y1" s="9"/>
      <c r="Z1" s="9"/>
      <c r="AA1" s="9"/>
      <c r="AB1" s="9"/>
      <c r="AC1" s="9"/>
    </row>
    <row r="2" spans="1:29" ht="18.75" customHeight="1" thickBot="1">
      <c r="A2" s="332" t="s">
        <v>88</v>
      </c>
      <c r="B2" s="332"/>
      <c r="C2" s="332"/>
      <c r="D2" s="332"/>
      <c r="E2" s="332"/>
      <c r="F2" s="332"/>
      <c r="G2" s="332"/>
      <c r="H2" s="332"/>
      <c r="I2" s="332"/>
      <c r="J2" s="332"/>
      <c r="K2" s="332"/>
      <c r="L2" s="332"/>
      <c r="M2" s="8"/>
      <c r="N2" s="8"/>
      <c r="O2" s="8"/>
      <c r="P2" s="8"/>
      <c r="Q2" s="8"/>
      <c r="R2" s="8"/>
      <c r="S2" s="8"/>
      <c r="T2" s="8"/>
      <c r="U2" s="8"/>
      <c r="V2" s="8"/>
      <c r="W2" s="8"/>
      <c r="X2" s="8"/>
      <c r="Y2" s="8"/>
      <c r="Z2" s="8"/>
      <c r="AA2" s="8"/>
      <c r="AB2" s="8"/>
      <c r="AC2" s="8"/>
    </row>
    <row r="3" spans="1:29" ht="90.75" thickBot="1">
      <c r="A3" s="74" t="s">
        <v>0</v>
      </c>
      <c r="B3" s="321" t="s">
        <v>39</v>
      </c>
      <c r="C3" s="321"/>
      <c r="D3" s="321" t="s">
        <v>1</v>
      </c>
      <c r="E3" s="321"/>
      <c r="F3" s="74" t="s">
        <v>2</v>
      </c>
      <c r="G3" s="74" t="s">
        <v>40</v>
      </c>
      <c r="H3" s="75" t="s">
        <v>41</v>
      </c>
      <c r="I3" s="74" t="s">
        <v>42</v>
      </c>
      <c r="J3" s="74" t="s">
        <v>96</v>
      </c>
      <c r="K3" s="74" t="s">
        <v>126</v>
      </c>
      <c r="L3" s="74" t="s">
        <v>85</v>
      </c>
      <c r="M3" s="4"/>
      <c r="N3" s="4"/>
      <c r="O3" s="4"/>
      <c r="P3" s="4"/>
      <c r="Q3" s="4"/>
      <c r="R3" s="4"/>
      <c r="S3" s="4"/>
      <c r="T3" s="4"/>
      <c r="U3" s="4"/>
      <c r="V3" s="4"/>
      <c r="W3" s="4"/>
      <c r="X3" s="4"/>
      <c r="Y3" s="4"/>
      <c r="Z3" s="4"/>
      <c r="AA3" s="4"/>
      <c r="AB3" s="4"/>
      <c r="AC3" s="4"/>
    </row>
    <row r="4" spans="1:29" ht="19.5" customHeight="1" thickBot="1">
      <c r="A4" s="310" t="s">
        <v>127</v>
      </c>
      <c r="B4" s="311"/>
      <c r="C4" s="311"/>
      <c r="D4" s="311"/>
      <c r="E4" s="311"/>
      <c r="F4" s="311"/>
      <c r="G4" s="311"/>
      <c r="H4" s="311"/>
      <c r="I4" s="311"/>
      <c r="J4" s="311"/>
      <c r="K4" s="311"/>
      <c r="L4" s="312"/>
      <c r="M4" s="13"/>
      <c r="N4" s="13"/>
      <c r="O4" s="13"/>
      <c r="P4" s="13"/>
      <c r="Q4" s="13"/>
      <c r="R4" s="13"/>
      <c r="S4" s="13"/>
      <c r="T4" s="13"/>
      <c r="U4" s="13"/>
      <c r="V4" s="13"/>
      <c r="W4" s="13"/>
      <c r="X4" s="13"/>
      <c r="Y4" s="13"/>
      <c r="Z4" s="13"/>
      <c r="AA4" s="13"/>
      <c r="AB4" s="13"/>
      <c r="AC4" s="13"/>
    </row>
    <row r="5" spans="1:29" ht="165.75" thickBot="1">
      <c r="A5" s="38" t="s">
        <v>571</v>
      </c>
      <c r="B5" s="313" t="s">
        <v>3</v>
      </c>
      <c r="C5" s="314" t="s">
        <v>1754</v>
      </c>
      <c r="D5" s="38" t="s">
        <v>4</v>
      </c>
      <c r="E5" s="38" t="s">
        <v>1755</v>
      </c>
      <c r="F5" s="38" t="s">
        <v>271</v>
      </c>
      <c r="G5" s="38" t="s">
        <v>1756</v>
      </c>
      <c r="H5" s="48">
        <v>20000</v>
      </c>
      <c r="I5" s="38" t="s">
        <v>1757</v>
      </c>
      <c r="J5" s="38" t="s">
        <v>1758</v>
      </c>
      <c r="K5" s="38"/>
      <c r="L5" s="38" t="s">
        <v>1759</v>
      </c>
      <c r="M5" s="4"/>
      <c r="N5" s="4"/>
      <c r="O5" s="4"/>
      <c r="P5" s="4"/>
      <c r="Q5" s="4"/>
      <c r="R5" s="4"/>
      <c r="S5" s="4"/>
      <c r="T5" s="4"/>
      <c r="U5" s="4"/>
      <c r="V5" s="4"/>
      <c r="W5" s="4"/>
      <c r="X5" s="4"/>
      <c r="Y5" s="4"/>
      <c r="Z5" s="4"/>
      <c r="AA5" s="4"/>
      <c r="AB5" s="4"/>
      <c r="AC5" s="4"/>
    </row>
    <row r="6" spans="1:29" ht="165.75" thickBot="1">
      <c r="A6" s="38" t="s">
        <v>571</v>
      </c>
      <c r="B6" s="313"/>
      <c r="C6" s="314"/>
      <c r="D6" s="38" t="s">
        <v>5</v>
      </c>
      <c r="E6" s="38" t="s">
        <v>1760</v>
      </c>
      <c r="F6" s="38" t="s">
        <v>271</v>
      </c>
      <c r="G6" s="38" t="s">
        <v>1761</v>
      </c>
      <c r="H6" s="48">
        <v>9000</v>
      </c>
      <c r="I6" s="38" t="s">
        <v>1762</v>
      </c>
      <c r="J6" s="38" t="s">
        <v>1758</v>
      </c>
      <c r="K6" s="38"/>
      <c r="L6" s="36" t="s">
        <v>1763</v>
      </c>
      <c r="M6" s="4"/>
      <c r="N6" s="4"/>
      <c r="O6" s="4"/>
      <c r="P6" s="4"/>
      <c r="Q6" s="4"/>
      <c r="R6" s="4"/>
      <c r="S6" s="4"/>
      <c r="T6" s="4"/>
      <c r="U6" s="4"/>
      <c r="V6" s="4"/>
      <c r="W6" s="4"/>
      <c r="X6" s="4"/>
      <c r="Y6" s="4"/>
      <c r="Z6" s="4"/>
      <c r="AA6" s="4"/>
      <c r="AB6" s="4"/>
      <c r="AC6" s="4"/>
    </row>
    <row r="7" spans="1:29" ht="264.75" thickBot="1">
      <c r="A7" s="38" t="s">
        <v>572</v>
      </c>
      <c r="B7" s="313"/>
      <c r="C7" s="314"/>
      <c r="D7" s="38" t="s">
        <v>573</v>
      </c>
      <c r="E7" s="76" t="s">
        <v>1764</v>
      </c>
      <c r="F7" s="38" t="s">
        <v>266</v>
      </c>
      <c r="G7" s="38" t="s">
        <v>1765</v>
      </c>
      <c r="H7" s="48" t="s">
        <v>574</v>
      </c>
      <c r="I7" s="76" t="s">
        <v>1766</v>
      </c>
      <c r="J7" s="67"/>
      <c r="K7" s="67"/>
      <c r="L7" s="67" t="s">
        <v>1767</v>
      </c>
      <c r="M7" s="4"/>
      <c r="N7" s="4"/>
      <c r="O7" s="4"/>
      <c r="P7" s="4"/>
      <c r="Q7" s="4"/>
      <c r="R7" s="4"/>
      <c r="S7" s="4"/>
      <c r="T7" s="4"/>
      <c r="U7" s="4"/>
      <c r="V7" s="4"/>
      <c r="W7" s="4"/>
      <c r="X7" s="4"/>
      <c r="Y7" s="4"/>
      <c r="Z7" s="4"/>
      <c r="AA7" s="4"/>
      <c r="AB7" s="4"/>
      <c r="AC7" s="4"/>
    </row>
    <row r="8" spans="1:29" ht="396.75" thickBot="1">
      <c r="A8" s="38" t="s">
        <v>571</v>
      </c>
      <c r="B8" s="313" t="s">
        <v>6</v>
      </c>
      <c r="C8" s="314" t="s">
        <v>1768</v>
      </c>
      <c r="D8" s="38" t="s">
        <v>7</v>
      </c>
      <c r="E8" s="38" t="s">
        <v>1769</v>
      </c>
      <c r="F8" s="38" t="s">
        <v>271</v>
      </c>
      <c r="G8" s="38" t="s">
        <v>1770</v>
      </c>
      <c r="H8" s="48">
        <v>20000</v>
      </c>
      <c r="I8" s="38" t="s">
        <v>1771</v>
      </c>
      <c r="J8" s="38" t="s">
        <v>1772</v>
      </c>
      <c r="K8" s="38"/>
      <c r="L8" s="36" t="s">
        <v>1614</v>
      </c>
      <c r="M8" s="6"/>
      <c r="N8" s="6"/>
      <c r="O8" s="6"/>
      <c r="P8" s="6"/>
      <c r="Q8" s="6"/>
      <c r="R8" s="6"/>
      <c r="S8" s="6"/>
      <c r="T8" s="6"/>
      <c r="U8" s="6"/>
      <c r="V8" s="6"/>
      <c r="W8" s="6"/>
      <c r="X8" s="6"/>
      <c r="Y8" s="6"/>
      <c r="Z8" s="6"/>
      <c r="AA8" s="6"/>
      <c r="AB8" s="6"/>
      <c r="AC8" s="6"/>
    </row>
    <row r="9" spans="1:29" ht="248.25" thickBot="1">
      <c r="A9" s="38" t="s">
        <v>572</v>
      </c>
      <c r="B9" s="313"/>
      <c r="C9" s="314"/>
      <c r="D9" s="38" t="s">
        <v>8</v>
      </c>
      <c r="E9" s="38" t="s">
        <v>575</v>
      </c>
      <c r="F9" s="38" t="s">
        <v>266</v>
      </c>
      <c r="G9" s="38" t="s">
        <v>1033</v>
      </c>
      <c r="H9" s="48" t="s">
        <v>576</v>
      </c>
      <c r="I9" s="38" t="s">
        <v>577</v>
      </c>
      <c r="J9" s="38"/>
      <c r="K9" s="38"/>
      <c r="L9" s="67" t="s">
        <v>397</v>
      </c>
      <c r="M9" s="4"/>
      <c r="N9" s="4"/>
      <c r="O9" s="4"/>
      <c r="P9" s="4"/>
      <c r="Q9" s="4"/>
      <c r="R9" s="4"/>
      <c r="S9" s="4"/>
      <c r="T9" s="4"/>
      <c r="U9" s="4"/>
      <c r="V9" s="4"/>
      <c r="W9" s="4"/>
      <c r="X9" s="4"/>
      <c r="Y9" s="4"/>
      <c r="Z9" s="4"/>
      <c r="AA9" s="4"/>
      <c r="AB9" s="4"/>
      <c r="AC9" s="4"/>
    </row>
    <row r="10" spans="1:29" ht="149.25" thickBot="1">
      <c r="A10" s="38" t="s">
        <v>571</v>
      </c>
      <c r="B10" s="313" t="s">
        <v>9</v>
      </c>
      <c r="C10" s="314" t="s">
        <v>1773</v>
      </c>
      <c r="D10" s="38" t="s">
        <v>10</v>
      </c>
      <c r="E10" s="38" t="s">
        <v>1774</v>
      </c>
      <c r="F10" s="38" t="s">
        <v>332</v>
      </c>
      <c r="G10" s="38" t="s">
        <v>1775</v>
      </c>
      <c r="H10" s="48" t="s">
        <v>578</v>
      </c>
      <c r="I10" s="38" t="s">
        <v>1776</v>
      </c>
      <c r="J10" s="38" t="s">
        <v>1758</v>
      </c>
      <c r="K10" s="38"/>
      <c r="L10" s="36" t="s">
        <v>1777</v>
      </c>
      <c r="M10" s="4"/>
      <c r="N10" s="4"/>
      <c r="O10" s="4"/>
      <c r="P10" s="4"/>
      <c r="Q10" s="4"/>
      <c r="R10" s="4"/>
      <c r="S10" s="4"/>
      <c r="T10" s="4"/>
      <c r="U10" s="4"/>
      <c r="V10" s="4"/>
      <c r="W10" s="4"/>
      <c r="X10" s="4"/>
      <c r="Y10" s="4"/>
      <c r="Z10" s="4"/>
      <c r="AA10" s="4"/>
      <c r="AB10" s="4"/>
      <c r="AC10" s="4"/>
    </row>
    <row r="11" spans="1:29" ht="314.25" thickBot="1">
      <c r="A11" s="38" t="s">
        <v>571</v>
      </c>
      <c r="B11" s="313"/>
      <c r="C11" s="314"/>
      <c r="D11" s="38" t="s">
        <v>11</v>
      </c>
      <c r="E11" s="38" t="s">
        <v>1778</v>
      </c>
      <c r="F11" s="38" t="s">
        <v>579</v>
      </c>
      <c r="G11" s="38" t="s">
        <v>1779</v>
      </c>
      <c r="H11" s="48">
        <v>26000</v>
      </c>
      <c r="I11" s="38" t="s">
        <v>1780</v>
      </c>
      <c r="J11" s="38" t="s">
        <v>1781</v>
      </c>
      <c r="K11" s="38" t="s">
        <v>1788</v>
      </c>
      <c r="L11" s="36" t="s">
        <v>1782</v>
      </c>
      <c r="M11" s="4"/>
      <c r="N11" s="4"/>
      <c r="O11" s="4"/>
      <c r="P11" s="4"/>
      <c r="Q11" s="4"/>
      <c r="R11" s="4"/>
      <c r="S11" s="4"/>
      <c r="T11" s="4"/>
      <c r="U11" s="4"/>
      <c r="V11" s="4"/>
      <c r="W11" s="4"/>
      <c r="X11" s="4"/>
      <c r="Y11" s="4"/>
      <c r="Z11" s="4"/>
      <c r="AA11" s="4"/>
      <c r="AB11" s="4"/>
      <c r="AC11" s="4"/>
    </row>
    <row r="12" spans="1:29" ht="264.75" thickBot="1">
      <c r="A12" s="38" t="s">
        <v>571</v>
      </c>
      <c r="B12" s="313"/>
      <c r="C12" s="314"/>
      <c r="D12" s="38" t="s">
        <v>12</v>
      </c>
      <c r="E12" s="38" t="s">
        <v>1783</v>
      </c>
      <c r="F12" s="58" t="s">
        <v>266</v>
      </c>
      <c r="G12" s="38" t="s">
        <v>1784</v>
      </c>
      <c r="H12" s="48">
        <v>650000</v>
      </c>
      <c r="I12" s="38" t="s">
        <v>1785</v>
      </c>
      <c r="J12" s="38" t="s">
        <v>1786</v>
      </c>
      <c r="K12" s="38" t="s">
        <v>1787</v>
      </c>
      <c r="L12" s="36" t="s">
        <v>1789</v>
      </c>
      <c r="M12" s="4"/>
      <c r="N12" s="4"/>
      <c r="O12" s="4"/>
      <c r="P12" s="4"/>
      <c r="Q12" s="4"/>
      <c r="R12" s="4"/>
      <c r="S12" s="4"/>
      <c r="T12" s="4"/>
      <c r="U12" s="4"/>
      <c r="V12" s="4"/>
      <c r="W12" s="4"/>
      <c r="X12" s="4"/>
      <c r="Y12" s="4"/>
      <c r="Z12" s="4"/>
      <c r="AA12" s="4"/>
      <c r="AB12" s="4"/>
      <c r="AC12" s="4"/>
    </row>
    <row r="13" spans="1:29" ht="215.25" thickBot="1">
      <c r="A13" s="38" t="s">
        <v>572</v>
      </c>
      <c r="B13" s="313" t="s">
        <v>13</v>
      </c>
      <c r="C13" s="314" t="s">
        <v>1790</v>
      </c>
      <c r="D13" s="38" t="s">
        <v>14</v>
      </c>
      <c r="E13" s="38" t="s">
        <v>1791</v>
      </c>
      <c r="F13" s="38" t="s">
        <v>266</v>
      </c>
      <c r="G13" s="38" t="s">
        <v>1792</v>
      </c>
      <c r="H13" s="48" t="s">
        <v>1793</v>
      </c>
      <c r="I13" s="40" t="s">
        <v>580</v>
      </c>
      <c r="J13" s="38"/>
      <c r="K13" s="42"/>
      <c r="L13" s="67" t="s">
        <v>1794</v>
      </c>
      <c r="M13" s="4"/>
      <c r="N13" s="4"/>
      <c r="O13" s="4"/>
      <c r="P13" s="4"/>
      <c r="Q13" s="4"/>
      <c r="R13" s="4"/>
      <c r="S13" s="4"/>
      <c r="T13" s="4"/>
      <c r="U13" s="4"/>
      <c r="V13" s="4"/>
      <c r="W13" s="4"/>
      <c r="X13" s="4"/>
      <c r="Y13" s="4"/>
      <c r="Z13" s="4"/>
      <c r="AA13" s="4"/>
      <c r="AB13" s="4"/>
      <c r="AC13" s="4"/>
    </row>
    <row r="14" spans="1:29" ht="182.25" thickBot="1">
      <c r="A14" s="38" t="s">
        <v>572</v>
      </c>
      <c r="B14" s="313"/>
      <c r="C14" s="314"/>
      <c r="D14" s="38" t="s">
        <v>15</v>
      </c>
      <c r="E14" s="38" t="s">
        <v>1795</v>
      </c>
      <c r="F14" s="38" t="s">
        <v>266</v>
      </c>
      <c r="G14" s="38" t="s">
        <v>1796</v>
      </c>
      <c r="H14" s="48" t="s">
        <v>581</v>
      </c>
      <c r="I14" s="40" t="s">
        <v>1797</v>
      </c>
      <c r="J14" s="38"/>
      <c r="K14" s="38"/>
      <c r="L14" s="67" t="s">
        <v>1798</v>
      </c>
      <c r="M14" s="4"/>
      <c r="N14" s="4"/>
      <c r="O14" s="4"/>
      <c r="P14" s="4"/>
      <c r="Q14" s="4"/>
      <c r="R14" s="4"/>
      <c r="S14" s="4"/>
      <c r="T14" s="4"/>
      <c r="U14" s="4"/>
      <c r="V14" s="4"/>
      <c r="W14" s="4"/>
      <c r="X14" s="4"/>
      <c r="Y14" s="4"/>
      <c r="Z14" s="4"/>
      <c r="AA14" s="4"/>
      <c r="AB14" s="4"/>
      <c r="AC14" s="4"/>
    </row>
    <row r="15" spans="1:29" ht="182.25" thickBot="1">
      <c r="A15" s="38" t="s">
        <v>572</v>
      </c>
      <c r="B15" s="313"/>
      <c r="C15" s="314"/>
      <c r="D15" s="38" t="s">
        <v>43</v>
      </c>
      <c r="E15" s="38" t="s">
        <v>1799</v>
      </c>
      <c r="F15" s="38" t="s">
        <v>266</v>
      </c>
      <c r="G15" s="38" t="s">
        <v>1800</v>
      </c>
      <c r="H15" s="48" t="s">
        <v>582</v>
      </c>
      <c r="I15" s="40" t="s">
        <v>1801</v>
      </c>
      <c r="J15" s="38" t="s">
        <v>1802</v>
      </c>
      <c r="K15" s="38"/>
      <c r="L15" s="67" t="s">
        <v>1798</v>
      </c>
      <c r="M15" s="4"/>
      <c r="N15" s="4"/>
      <c r="O15" s="4"/>
      <c r="P15" s="4"/>
      <c r="Q15" s="4"/>
      <c r="R15" s="4"/>
      <c r="S15" s="4"/>
      <c r="T15" s="4"/>
      <c r="U15" s="4"/>
      <c r="V15" s="4"/>
      <c r="W15" s="4"/>
      <c r="X15" s="4"/>
      <c r="Y15" s="4"/>
      <c r="Z15" s="4"/>
      <c r="AA15" s="4"/>
      <c r="AB15" s="4"/>
      <c r="AC15" s="4"/>
    </row>
    <row r="16" spans="1:29" ht="409.5" thickBot="1">
      <c r="A16" s="38" t="s">
        <v>583</v>
      </c>
      <c r="B16" s="313" t="s">
        <v>36</v>
      </c>
      <c r="C16" s="314" t="s">
        <v>1803</v>
      </c>
      <c r="D16" s="58" t="s">
        <v>985</v>
      </c>
      <c r="E16" s="56" t="s">
        <v>1804</v>
      </c>
      <c r="F16" s="56" t="s">
        <v>995</v>
      </c>
      <c r="G16" s="56" t="s">
        <v>1805</v>
      </c>
      <c r="H16" s="77" t="s">
        <v>360</v>
      </c>
      <c r="I16" s="58" t="s">
        <v>986</v>
      </c>
      <c r="J16" s="78" t="s">
        <v>1807</v>
      </c>
      <c r="K16" s="56"/>
      <c r="L16" s="56" t="s">
        <v>1034</v>
      </c>
      <c r="M16" s="4"/>
      <c r="N16" s="4"/>
      <c r="O16" s="4"/>
      <c r="P16" s="4"/>
      <c r="Q16" s="4"/>
      <c r="R16" s="4"/>
      <c r="S16" s="4"/>
      <c r="T16" s="4"/>
      <c r="U16" s="4"/>
      <c r="V16" s="4"/>
      <c r="W16" s="4"/>
      <c r="X16" s="4"/>
      <c r="Y16" s="4"/>
      <c r="Z16" s="4"/>
      <c r="AA16" s="4"/>
      <c r="AB16" s="4"/>
      <c r="AC16" s="4"/>
    </row>
    <row r="17" spans="1:29" ht="409.5" thickBot="1">
      <c r="A17" s="38" t="s">
        <v>583</v>
      </c>
      <c r="B17" s="313"/>
      <c r="C17" s="314"/>
      <c r="D17" s="58" t="s">
        <v>988</v>
      </c>
      <c r="E17" s="56" t="s">
        <v>1035</v>
      </c>
      <c r="F17" s="56" t="s">
        <v>995</v>
      </c>
      <c r="G17" s="56" t="s">
        <v>1036</v>
      </c>
      <c r="H17" s="77" t="s">
        <v>360</v>
      </c>
      <c r="I17" s="58" t="s">
        <v>986</v>
      </c>
      <c r="J17" s="78" t="s">
        <v>987</v>
      </c>
      <c r="K17" s="56"/>
      <c r="L17" s="56" t="s">
        <v>1034</v>
      </c>
      <c r="M17" s="4"/>
      <c r="N17" s="4"/>
      <c r="O17" s="4"/>
      <c r="P17" s="4"/>
      <c r="Q17" s="4"/>
      <c r="R17" s="4"/>
      <c r="S17" s="4"/>
      <c r="T17" s="4"/>
      <c r="U17" s="4"/>
      <c r="V17" s="4"/>
      <c r="W17" s="4"/>
      <c r="X17" s="4"/>
      <c r="Y17" s="4"/>
      <c r="Z17" s="4"/>
      <c r="AA17" s="4"/>
      <c r="AB17" s="4"/>
      <c r="AC17" s="4"/>
    </row>
    <row r="18" spans="1:29" ht="363" thickBot="1">
      <c r="A18" s="38" t="s">
        <v>583</v>
      </c>
      <c r="B18" s="313"/>
      <c r="C18" s="314"/>
      <c r="D18" s="58" t="s">
        <v>51</v>
      </c>
      <c r="E18" s="58" t="s">
        <v>1037</v>
      </c>
      <c r="F18" s="58" t="s">
        <v>266</v>
      </c>
      <c r="G18" s="58" t="s">
        <v>1038</v>
      </c>
      <c r="H18" s="79">
        <v>24154</v>
      </c>
      <c r="I18" s="58" t="s">
        <v>357</v>
      </c>
      <c r="J18" s="78" t="s">
        <v>1810</v>
      </c>
      <c r="K18" s="80"/>
      <c r="L18" s="56" t="s">
        <v>1808</v>
      </c>
      <c r="M18" s="4"/>
      <c r="N18" s="4"/>
      <c r="O18" s="4"/>
      <c r="P18" s="4"/>
      <c r="Q18" s="4"/>
      <c r="R18" s="4"/>
      <c r="S18" s="4"/>
      <c r="T18" s="4"/>
      <c r="U18" s="4"/>
      <c r="V18" s="4"/>
      <c r="W18" s="4"/>
      <c r="X18" s="4"/>
      <c r="Y18" s="4"/>
      <c r="Z18" s="4"/>
      <c r="AA18" s="4"/>
      <c r="AB18" s="4"/>
      <c r="AC18" s="4"/>
    </row>
    <row r="19" spans="1:29" ht="363" thickBot="1">
      <c r="A19" s="38" t="s">
        <v>583</v>
      </c>
      <c r="B19" s="313"/>
      <c r="C19" s="314"/>
      <c r="D19" s="58" t="s">
        <v>989</v>
      </c>
      <c r="E19" s="58" t="s">
        <v>1809</v>
      </c>
      <c r="F19" s="81" t="s">
        <v>282</v>
      </c>
      <c r="G19" s="56" t="s">
        <v>1039</v>
      </c>
      <c r="H19" s="77">
        <v>2400000</v>
      </c>
      <c r="I19" s="58" t="s">
        <v>357</v>
      </c>
      <c r="J19" s="78" t="s">
        <v>1810</v>
      </c>
      <c r="K19" s="80"/>
      <c r="L19" s="56" t="s">
        <v>1808</v>
      </c>
      <c r="M19" s="4"/>
      <c r="N19" s="4"/>
      <c r="O19" s="4"/>
      <c r="P19" s="4"/>
      <c r="Q19" s="4"/>
      <c r="R19" s="4"/>
      <c r="S19" s="4"/>
      <c r="T19" s="4"/>
      <c r="U19" s="4"/>
      <c r="V19" s="4"/>
      <c r="W19" s="4"/>
      <c r="X19" s="4"/>
      <c r="Y19" s="4"/>
      <c r="Z19" s="4"/>
      <c r="AA19" s="4"/>
      <c r="AB19" s="4"/>
      <c r="AC19" s="4"/>
    </row>
    <row r="20" spans="1:29" ht="300" thickBot="1">
      <c r="A20" s="38" t="s">
        <v>583</v>
      </c>
      <c r="B20" s="313"/>
      <c r="C20" s="314"/>
      <c r="D20" s="82" t="s">
        <v>586</v>
      </c>
      <c r="E20" s="58" t="s">
        <v>584</v>
      </c>
      <c r="F20" s="58" t="s">
        <v>266</v>
      </c>
      <c r="G20" s="58" t="s">
        <v>1811</v>
      </c>
      <c r="H20" s="79">
        <v>50000</v>
      </c>
      <c r="I20" s="58" t="s">
        <v>585</v>
      </c>
      <c r="J20" s="78" t="s">
        <v>1812</v>
      </c>
      <c r="K20" s="80"/>
      <c r="L20" s="56" t="s">
        <v>1813</v>
      </c>
      <c r="M20" s="4"/>
      <c r="N20" s="4"/>
      <c r="O20" s="4"/>
      <c r="P20" s="4"/>
      <c r="Q20" s="4"/>
      <c r="R20" s="4"/>
      <c r="S20" s="4"/>
      <c r="T20" s="4"/>
      <c r="U20" s="4"/>
      <c r="V20" s="4"/>
      <c r="W20" s="4"/>
      <c r="X20" s="4"/>
      <c r="Y20" s="4"/>
      <c r="Z20" s="4"/>
      <c r="AA20" s="4"/>
      <c r="AB20" s="4"/>
      <c r="AC20" s="4"/>
    </row>
    <row r="21" spans="1:29" ht="300" thickBot="1">
      <c r="A21" s="38" t="s">
        <v>583</v>
      </c>
      <c r="B21" s="313"/>
      <c r="C21" s="314"/>
      <c r="D21" s="58" t="s">
        <v>990</v>
      </c>
      <c r="E21" s="58" t="s">
        <v>1040</v>
      </c>
      <c r="F21" s="58" t="s">
        <v>266</v>
      </c>
      <c r="G21" s="58" t="s">
        <v>1814</v>
      </c>
      <c r="H21" s="77" t="s">
        <v>1806</v>
      </c>
      <c r="I21" s="58" t="s">
        <v>585</v>
      </c>
      <c r="J21" s="78" t="s">
        <v>1812</v>
      </c>
      <c r="K21" s="80"/>
      <c r="L21" s="56" t="s">
        <v>1041</v>
      </c>
      <c r="M21" s="4"/>
      <c r="N21" s="4"/>
      <c r="O21" s="4"/>
      <c r="P21" s="4"/>
      <c r="Q21" s="4"/>
      <c r="R21" s="4"/>
      <c r="S21" s="4"/>
      <c r="T21" s="4"/>
      <c r="U21" s="4"/>
      <c r="V21" s="4"/>
      <c r="W21" s="4"/>
      <c r="X21" s="4"/>
      <c r="Y21" s="4"/>
      <c r="Z21" s="4"/>
      <c r="AA21" s="4"/>
      <c r="AB21" s="4"/>
      <c r="AC21" s="4"/>
    </row>
    <row r="22" spans="1:29" s="27" customFormat="1" ht="205.5" thickBot="1">
      <c r="A22" s="38" t="s">
        <v>583</v>
      </c>
      <c r="B22" s="313"/>
      <c r="C22" s="314"/>
      <c r="D22" s="58" t="s">
        <v>590</v>
      </c>
      <c r="E22" s="58" t="s">
        <v>1816</v>
      </c>
      <c r="F22" s="58" t="s">
        <v>266</v>
      </c>
      <c r="G22" s="58" t="s">
        <v>1817</v>
      </c>
      <c r="H22" s="77">
        <v>40000</v>
      </c>
      <c r="I22" s="81" t="s">
        <v>587</v>
      </c>
      <c r="J22" s="78" t="s">
        <v>1818</v>
      </c>
      <c r="K22" s="80"/>
      <c r="L22" s="56" t="s">
        <v>1815</v>
      </c>
      <c r="M22" s="4"/>
      <c r="N22" s="4"/>
      <c r="O22" s="4"/>
      <c r="P22" s="4"/>
      <c r="Q22" s="4"/>
      <c r="R22" s="4"/>
      <c r="S22" s="4"/>
      <c r="T22" s="4"/>
      <c r="U22" s="4"/>
      <c r="V22" s="4"/>
      <c r="W22" s="4"/>
      <c r="X22" s="4"/>
      <c r="Y22" s="4"/>
      <c r="Z22" s="4"/>
      <c r="AA22" s="4"/>
      <c r="AB22" s="4"/>
      <c r="AC22" s="4"/>
    </row>
    <row r="23" spans="1:29" s="27" customFormat="1" ht="268.5" thickBot="1">
      <c r="A23" s="38" t="s">
        <v>583</v>
      </c>
      <c r="B23" s="313"/>
      <c r="C23" s="314"/>
      <c r="D23" s="58" t="s">
        <v>991</v>
      </c>
      <c r="E23" s="58" t="s">
        <v>1819</v>
      </c>
      <c r="F23" s="58" t="s">
        <v>266</v>
      </c>
      <c r="G23" s="56" t="s">
        <v>1820</v>
      </c>
      <c r="H23" s="79" t="s">
        <v>268</v>
      </c>
      <c r="I23" s="83" t="s">
        <v>588</v>
      </c>
      <c r="J23" s="84" t="s">
        <v>1821</v>
      </c>
      <c r="K23" s="58" t="s">
        <v>589</v>
      </c>
      <c r="L23" s="56" t="s">
        <v>1822</v>
      </c>
      <c r="M23" s="4"/>
      <c r="N23" s="4"/>
      <c r="O23" s="4"/>
      <c r="P23" s="4"/>
      <c r="Q23" s="4"/>
      <c r="R23" s="4"/>
      <c r="S23" s="4"/>
      <c r="T23" s="4"/>
      <c r="U23" s="4"/>
      <c r="V23" s="4"/>
      <c r="W23" s="4"/>
      <c r="X23" s="4"/>
      <c r="Y23" s="4"/>
      <c r="Z23" s="4"/>
      <c r="AA23" s="4"/>
      <c r="AB23" s="4"/>
      <c r="AC23" s="4"/>
    </row>
    <row r="24" spans="1:29" ht="189.75" thickBot="1">
      <c r="A24" s="38" t="s">
        <v>583</v>
      </c>
      <c r="B24" s="313"/>
      <c r="C24" s="314"/>
      <c r="D24" s="58" t="s">
        <v>992</v>
      </c>
      <c r="E24" s="58" t="s">
        <v>1823</v>
      </c>
      <c r="F24" s="81" t="s">
        <v>847</v>
      </c>
      <c r="G24" s="58" t="s">
        <v>1042</v>
      </c>
      <c r="H24" s="85">
        <v>6000</v>
      </c>
      <c r="I24" s="58" t="s">
        <v>1043</v>
      </c>
      <c r="J24" s="56" t="s">
        <v>1752</v>
      </c>
      <c r="K24" s="58"/>
      <c r="L24" s="56"/>
      <c r="M24" s="4"/>
      <c r="N24" s="4"/>
      <c r="O24" s="4"/>
      <c r="P24" s="4"/>
      <c r="Q24" s="4"/>
      <c r="R24" s="4"/>
      <c r="S24" s="4"/>
      <c r="T24" s="4"/>
      <c r="U24" s="4"/>
      <c r="V24" s="4"/>
      <c r="W24" s="4"/>
      <c r="X24" s="4"/>
      <c r="Y24" s="4"/>
      <c r="Z24" s="4"/>
      <c r="AA24" s="4"/>
      <c r="AB24" s="4"/>
      <c r="AC24" s="4"/>
    </row>
    <row r="25" spans="1:29" ht="396.75" thickBot="1">
      <c r="A25" s="38" t="s">
        <v>572</v>
      </c>
      <c r="B25" s="313" t="s">
        <v>44</v>
      </c>
      <c r="C25" s="314" t="s">
        <v>1751</v>
      </c>
      <c r="D25" s="38" t="s">
        <v>52</v>
      </c>
      <c r="E25" s="86" t="s">
        <v>1044</v>
      </c>
      <c r="F25" s="38" t="s">
        <v>266</v>
      </c>
      <c r="G25" s="38" t="s">
        <v>1824</v>
      </c>
      <c r="H25" s="48" t="s">
        <v>591</v>
      </c>
      <c r="I25" s="40" t="s">
        <v>1825</v>
      </c>
      <c r="J25" s="38" t="s">
        <v>1753</v>
      </c>
      <c r="K25" s="76"/>
      <c r="L25" s="67" t="s">
        <v>1750</v>
      </c>
      <c r="M25" s="4"/>
      <c r="N25" s="4"/>
      <c r="O25" s="4"/>
      <c r="P25" s="4"/>
      <c r="Q25" s="4"/>
      <c r="R25" s="4"/>
      <c r="S25" s="4"/>
      <c r="T25" s="4"/>
      <c r="U25" s="4"/>
      <c r="V25" s="4"/>
      <c r="W25" s="4"/>
      <c r="X25" s="4"/>
      <c r="Y25" s="4"/>
      <c r="Z25" s="4"/>
      <c r="AA25" s="4"/>
      <c r="AB25" s="4"/>
      <c r="AC25" s="4"/>
    </row>
    <row r="26" spans="1:29" ht="409.5" thickBot="1">
      <c r="A26" s="38" t="s">
        <v>583</v>
      </c>
      <c r="B26" s="313"/>
      <c r="C26" s="314"/>
      <c r="D26" s="38" t="s">
        <v>53</v>
      </c>
      <c r="E26" s="87" t="s">
        <v>1826</v>
      </c>
      <c r="F26" s="58" t="s">
        <v>266</v>
      </c>
      <c r="G26" s="56" t="s">
        <v>1827</v>
      </c>
      <c r="H26" s="79" t="s">
        <v>268</v>
      </c>
      <c r="I26" s="81" t="s">
        <v>592</v>
      </c>
      <c r="J26" s="78" t="s">
        <v>1828</v>
      </c>
      <c r="K26" s="80"/>
      <c r="L26" s="56" t="s">
        <v>1829</v>
      </c>
      <c r="M26" s="4"/>
      <c r="N26" s="4"/>
      <c r="O26" s="4"/>
      <c r="P26" s="4"/>
      <c r="Q26" s="4"/>
      <c r="R26" s="4"/>
      <c r="S26" s="4"/>
      <c r="T26" s="4"/>
      <c r="U26" s="4"/>
      <c r="V26" s="4"/>
      <c r="W26" s="4"/>
      <c r="X26" s="4"/>
      <c r="Y26" s="4"/>
      <c r="Z26" s="4"/>
      <c r="AA26" s="4"/>
      <c r="AB26" s="4"/>
      <c r="AC26" s="4"/>
    </row>
    <row r="27" spans="1:29" ht="409.5" thickBot="1">
      <c r="A27" s="38" t="s">
        <v>583</v>
      </c>
      <c r="B27" s="313"/>
      <c r="C27" s="314"/>
      <c r="D27" s="38" t="s">
        <v>54</v>
      </c>
      <c r="E27" s="87" t="s">
        <v>1830</v>
      </c>
      <c r="F27" s="58" t="s">
        <v>266</v>
      </c>
      <c r="G27" s="56" t="s">
        <v>1831</v>
      </c>
      <c r="H27" s="79" t="s">
        <v>268</v>
      </c>
      <c r="I27" s="81" t="s">
        <v>592</v>
      </c>
      <c r="J27" s="78" t="s">
        <v>1832</v>
      </c>
      <c r="K27" s="80"/>
      <c r="L27" s="56" t="s">
        <v>1045</v>
      </c>
      <c r="M27" s="4"/>
      <c r="N27" s="4"/>
      <c r="O27" s="4"/>
      <c r="P27" s="4"/>
      <c r="Q27" s="4"/>
      <c r="R27" s="4"/>
      <c r="S27" s="4"/>
      <c r="T27" s="4"/>
      <c r="U27" s="4"/>
      <c r="V27" s="4"/>
      <c r="W27" s="4"/>
      <c r="X27" s="4"/>
      <c r="Y27" s="4"/>
      <c r="Z27" s="4"/>
      <c r="AA27" s="4"/>
      <c r="AB27" s="4"/>
      <c r="AC27" s="4"/>
    </row>
    <row r="28" spans="1:29" ht="409.5" thickBot="1">
      <c r="A28" s="38" t="s">
        <v>583</v>
      </c>
      <c r="B28" s="313"/>
      <c r="C28" s="314"/>
      <c r="D28" s="38" t="s">
        <v>593</v>
      </c>
      <c r="E28" s="56" t="s">
        <v>1833</v>
      </c>
      <c r="F28" s="58" t="s">
        <v>266</v>
      </c>
      <c r="G28" s="56" t="s">
        <v>1834</v>
      </c>
      <c r="H28" s="79" t="s">
        <v>268</v>
      </c>
      <c r="I28" s="81" t="s">
        <v>594</v>
      </c>
      <c r="J28" s="78" t="s">
        <v>1832</v>
      </c>
      <c r="K28" s="56"/>
      <c r="L28" s="56" t="s">
        <v>1835</v>
      </c>
      <c r="M28" s="4"/>
      <c r="N28" s="4"/>
      <c r="O28" s="4"/>
      <c r="P28" s="4"/>
      <c r="Q28" s="4"/>
      <c r="R28" s="4"/>
      <c r="S28" s="4"/>
      <c r="T28" s="4"/>
      <c r="U28" s="4"/>
      <c r="V28" s="4"/>
      <c r="W28" s="4"/>
      <c r="X28" s="4"/>
      <c r="Y28" s="4"/>
      <c r="Z28" s="4"/>
      <c r="AA28" s="4"/>
      <c r="AB28" s="4"/>
      <c r="AC28" s="4"/>
    </row>
    <row r="29" spans="1:29" ht="394.5" thickBot="1">
      <c r="A29" s="38" t="s">
        <v>583</v>
      </c>
      <c r="B29" s="313"/>
      <c r="C29" s="314"/>
      <c r="D29" s="38" t="s">
        <v>595</v>
      </c>
      <c r="E29" s="88" t="s">
        <v>1046</v>
      </c>
      <c r="F29" s="58" t="s">
        <v>266</v>
      </c>
      <c r="G29" s="56" t="s">
        <v>1836</v>
      </c>
      <c r="H29" s="79">
        <v>200000</v>
      </c>
      <c r="I29" s="81" t="s">
        <v>585</v>
      </c>
      <c r="J29" s="78" t="s">
        <v>1837</v>
      </c>
      <c r="K29" s="80"/>
      <c r="L29" s="56" t="s">
        <v>1838</v>
      </c>
      <c r="M29" s="4"/>
      <c r="N29" s="4"/>
      <c r="O29" s="4"/>
      <c r="P29" s="4"/>
      <c r="Q29" s="4"/>
      <c r="R29" s="4"/>
      <c r="S29" s="4"/>
      <c r="T29" s="4"/>
      <c r="U29" s="4"/>
      <c r="V29" s="4"/>
      <c r="W29" s="4"/>
      <c r="X29" s="4"/>
      <c r="Y29" s="4"/>
      <c r="Z29" s="4"/>
      <c r="AA29" s="4"/>
      <c r="AB29" s="4"/>
      <c r="AC29" s="4"/>
    </row>
    <row r="30" spans="1:29" ht="363" thickBot="1">
      <c r="A30" s="38" t="s">
        <v>583</v>
      </c>
      <c r="B30" s="313"/>
      <c r="C30" s="314"/>
      <c r="D30" s="38" t="s">
        <v>596</v>
      </c>
      <c r="E30" s="56" t="s">
        <v>1839</v>
      </c>
      <c r="F30" s="58" t="s">
        <v>266</v>
      </c>
      <c r="G30" s="56" t="s">
        <v>1840</v>
      </c>
      <c r="H30" s="79">
        <v>98000</v>
      </c>
      <c r="I30" s="80" t="s">
        <v>585</v>
      </c>
      <c r="J30" s="78" t="s">
        <v>1837</v>
      </c>
      <c r="K30" s="80"/>
      <c r="L30" s="56" t="s">
        <v>1841</v>
      </c>
      <c r="M30" s="4"/>
      <c r="N30" s="4"/>
      <c r="O30" s="4"/>
      <c r="P30" s="4"/>
      <c r="Q30" s="4"/>
      <c r="R30" s="4"/>
      <c r="S30" s="4"/>
      <c r="T30" s="4"/>
      <c r="U30" s="4"/>
      <c r="V30" s="4"/>
      <c r="W30" s="4"/>
      <c r="X30" s="4"/>
      <c r="Y30" s="4"/>
      <c r="Z30" s="4"/>
      <c r="AA30" s="4"/>
      <c r="AB30" s="4"/>
      <c r="AC30" s="4"/>
    </row>
    <row r="31" spans="1:29" ht="409.5" thickBot="1">
      <c r="A31" s="38" t="s">
        <v>583</v>
      </c>
      <c r="B31" s="313"/>
      <c r="C31" s="314"/>
      <c r="D31" s="38" t="s">
        <v>597</v>
      </c>
      <c r="E31" s="56" t="s">
        <v>1047</v>
      </c>
      <c r="F31" s="58" t="s">
        <v>266</v>
      </c>
      <c r="G31" s="56" t="s">
        <v>1842</v>
      </c>
      <c r="H31" s="79">
        <v>15000</v>
      </c>
      <c r="I31" s="80" t="s">
        <v>1843</v>
      </c>
      <c r="J31" s="78" t="s">
        <v>1832</v>
      </c>
      <c r="K31" s="80"/>
      <c r="L31" s="56" t="s">
        <v>1844</v>
      </c>
      <c r="M31" s="4"/>
      <c r="N31" s="4"/>
      <c r="O31" s="4"/>
      <c r="P31" s="4"/>
      <c r="Q31" s="4"/>
      <c r="R31" s="4"/>
      <c r="S31" s="4"/>
      <c r="T31" s="4"/>
      <c r="U31" s="4"/>
      <c r="V31" s="4"/>
      <c r="W31" s="4"/>
      <c r="X31" s="4"/>
      <c r="Y31" s="4"/>
      <c r="Z31" s="4"/>
      <c r="AA31" s="4"/>
      <c r="AB31" s="4"/>
      <c r="AC31" s="4"/>
    </row>
    <row r="32" spans="1:29" ht="297.75" thickBot="1">
      <c r="A32" s="38" t="s">
        <v>598</v>
      </c>
      <c r="B32" s="313" t="s">
        <v>45</v>
      </c>
      <c r="C32" s="314" t="s">
        <v>1845</v>
      </c>
      <c r="D32" s="38" t="s">
        <v>55</v>
      </c>
      <c r="E32" s="40" t="s">
        <v>1049</v>
      </c>
      <c r="F32" s="89" t="s">
        <v>599</v>
      </c>
      <c r="G32" s="38" t="s">
        <v>1846</v>
      </c>
      <c r="H32" s="48">
        <v>60000</v>
      </c>
      <c r="I32" s="40" t="s">
        <v>600</v>
      </c>
      <c r="J32" s="38" t="s">
        <v>931</v>
      </c>
      <c r="K32" s="76"/>
      <c r="L32" s="17" t="s">
        <v>601</v>
      </c>
      <c r="M32" s="4"/>
      <c r="N32" s="4"/>
      <c r="O32" s="4"/>
      <c r="P32" s="4"/>
      <c r="Q32" s="4"/>
      <c r="R32" s="4"/>
      <c r="S32" s="4"/>
      <c r="T32" s="4"/>
      <c r="U32" s="4"/>
      <c r="V32" s="4"/>
      <c r="W32" s="4"/>
      <c r="X32" s="4"/>
      <c r="Y32" s="4"/>
      <c r="Z32" s="4"/>
      <c r="AA32" s="4"/>
      <c r="AB32" s="4"/>
      <c r="AC32" s="4"/>
    </row>
    <row r="33" spans="1:29" ht="99.75" thickBot="1">
      <c r="A33" s="38" t="s">
        <v>322</v>
      </c>
      <c r="B33" s="313"/>
      <c r="C33" s="314"/>
      <c r="D33" s="38" t="s">
        <v>56</v>
      </c>
      <c r="E33" s="40" t="s">
        <v>1048</v>
      </c>
      <c r="F33" s="43" t="s">
        <v>534</v>
      </c>
      <c r="G33" s="38" t="s">
        <v>1050</v>
      </c>
      <c r="H33" s="48">
        <v>60000</v>
      </c>
      <c r="I33" s="40" t="s">
        <v>602</v>
      </c>
      <c r="J33" s="38" t="s">
        <v>1051</v>
      </c>
      <c r="K33" s="76"/>
      <c r="L33" s="17"/>
      <c r="M33" s="4"/>
      <c r="N33" s="4"/>
      <c r="O33" s="4"/>
      <c r="P33" s="4"/>
      <c r="Q33" s="4"/>
      <c r="R33" s="4"/>
      <c r="S33" s="4"/>
      <c r="T33" s="4"/>
      <c r="U33" s="4"/>
      <c r="V33" s="4"/>
      <c r="W33" s="4"/>
      <c r="X33" s="4"/>
      <c r="Y33" s="4"/>
      <c r="Z33" s="4"/>
      <c r="AA33" s="4"/>
      <c r="AB33" s="4"/>
      <c r="AC33" s="4"/>
    </row>
    <row r="34" spans="1:29" ht="99.75" thickBot="1">
      <c r="A34" s="38" t="s">
        <v>322</v>
      </c>
      <c r="B34" s="313"/>
      <c r="C34" s="314"/>
      <c r="D34" s="38" t="s">
        <v>64</v>
      </c>
      <c r="E34" s="41" t="s">
        <v>1847</v>
      </c>
      <c r="F34" s="47" t="s">
        <v>603</v>
      </c>
      <c r="G34" s="38" t="s">
        <v>1052</v>
      </c>
      <c r="H34" s="48" t="s">
        <v>604</v>
      </c>
      <c r="I34" s="40" t="s">
        <v>322</v>
      </c>
      <c r="J34" s="38" t="s">
        <v>932</v>
      </c>
      <c r="K34" s="76"/>
      <c r="L34" s="17" t="s">
        <v>605</v>
      </c>
      <c r="M34" s="4"/>
      <c r="N34" s="4"/>
      <c r="O34" s="4"/>
      <c r="P34" s="4"/>
      <c r="Q34" s="4"/>
      <c r="R34" s="4"/>
      <c r="S34" s="4"/>
      <c r="T34" s="4"/>
      <c r="U34" s="4"/>
      <c r="V34" s="4"/>
      <c r="W34" s="4"/>
      <c r="X34" s="4"/>
      <c r="Y34" s="4"/>
      <c r="Z34" s="4"/>
      <c r="AA34" s="4"/>
      <c r="AB34" s="4"/>
      <c r="AC34" s="4"/>
    </row>
    <row r="35" spans="1:29" ht="347.25" thickBot="1">
      <c r="A35" s="38" t="s">
        <v>606</v>
      </c>
      <c r="B35" s="38" t="s">
        <v>46</v>
      </c>
      <c r="C35" s="90" t="s">
        <v>1848</v>
      </c>
      <c r="D35" s="38" t="s">
        <v>57</v>
      </c>
      <c r="E35" s="38" t="s">
        <v>1053</v>
      </c>
      <c r="F35" s="38" t="s">
        <v>846</v>
      </c>
      <c r="G35" s="38" t="s">
        <v>1054</v>
      </c>
      <c r="H35" s="48">
        <v>2000</v>
      </c>
      <c r="I35" s="38" t="s">
        <v>389</v>
      </c>
      <c r="J35" s="38"/>
      <c r="K35" s="76" t="s">
        <v>392</v>
      </c>
      <c r="L35" s="17" t="s">
        <v>1849</v>
      </c>
      <c r="M35" s="4"/>
      <c r="N35" s="4"/>
      <c r="O35" s="4"/>
      <c r="P35" s="4"/>
      <c r="Q35" s="4"/>
      <c r="R35" s="4"/>
      <c r="S35" s="4"/>
      <c r="T35" s="4"/>
      <c r="U35" s="4"/>
      <c r="V35" s="4"/>
      <c r="W35" s="4"/>
      <c r="X35" s="4"/>
      <c r="Y35" s="4"/>
      <c r="Z35" s="4"/>
      <c r="AA35" s="4"/>
      <c r="AB35" s="4"/>
      <c r="AC35" s="4"/>
    </row>
    <row r="36" spans="1:29" ht="281.25" thickBot="1">
      <c r="A36" s="38" t="s">
        <v>283</v>
      </c>
      <c r="B36" s="313" t="s">
        <v>47</v>
      </c>
      <c r="C36" s="314" t="s">
        <v>98</v>
      </c>
      <c r="D36" s="38" t="s">
        <v>58</v>
      </c>
      <c r="E36" s="38" t="s">
        <v>1850</v>
      </c>
      <c r="F36" s="38" t="s">
        <v>923</v>
      </c>
      <c r="G36" s="38" t="s">
        <v>1054</v>
      </c>
      <c r="H36" s="48" t="s">
        <v>1851</v>
      </c>
      <c r="I36" s="38" t="s">
        <v>1852</v>
      </c>
      <c r="J36" s="38"/>
      <c r="K36" s="38" t="s">
        <v>327</v>
      </c>
      <c r="L36" s="38" t="s">
        <v>1853</v>
      </c>
      <c r="M36" s="7"/>
      <c r="N36" s="7"/>
      <c r="O36" s="7"/>
      <c r="P36" s="7"/>
      <c r="Q36" s="7"/>
      <c r="R36" s="7"/>
      <c r="S36" s="7"/>
      <c r="T36" s="7"/>
      <c r="U36" s="7"/>
      <c r="V36" s="7"/>
      <c r="W36" s="7"/>
      <c r="X36" s="7"/>
      <c r="Y36" s="7"/>
      <c r="Z36" s="7"/>
      <c r="AA36" s="7"/>
      <c r="AB36" s="7"/>
      <c r="AC36" s="7"/>
    </row>
    <row r="37" spans="1:29" ht="231.75" thickBot="1">
      <c r="A37" s="38" t="s">
        <v>283</v>
      </c>
      <c r="B37" s="313"/>
      <c r="C37" s="314"/>
      <c r="D37" s="38" t="s">
        <v>59</v>
      </c>
      <c r="E37" s="38" t="s">
        <v>1056</v>
      </c>
      <c r="F37" s="38" t="s">
        <v>607</v>
      </c>
      <c r="G37" s="38" t="s">
        <v>1055</v>
      </c>
      <c r="H37" s="48" t="s">
        <v>1057</v>
      </c>
      <c r="I37" s="38" t="s">
        <v>608</v>
      </c>
      <c r="J37" s="38"/>
      <c r="K37" s="38"/>
      <c r="L37" s="38">
        <v>1</v>
      </c>
      <c r="M37" s="7"/>
      <c r="N37" s="7"/>
      <c r="O37" s="7"/>
      <c r="P37" s="7"/>
      <c r="Q37" s="7"/>
      <c r="R37" s="7"/>
      <c r="S37" s="7"/>
      <c r="T37" s="7"/>
      <c r="U37" s="7"/>
      <c r="V37" s="7"/>
      <c r="W37" s="7"/>
      <c r="X37" s="7"/>
      <c r="Y37" s="7"/>
      <c r="Z37" s="7"/>
      <c r="AA37" s="7"/>
      <c r="AB37" s="7"/>
      <c r="AC37" s="7"/>
    </row>
    <row r="38" spans="1:29" ht="396.75" thickBot="1">
      <c r="A38" s="38" t="s">
        <v>283</v>
      </c>
      <c r="B38" s="313"/>
      <c r="C38" s="314"/>
      <c r="D38" s="38" t="s">
        <v>60</v>
      </c>
      <c r="E38" s="38" t="s">
        <v>1058</v>
      </c>
      <c r="F38" s="38" t="s">
        <v>609</v>
      </c>
      <c r="G38" s="38" t="s">
        <v>1854</v>
      </c>
      <c r="H38" s="48" t="s">
        <v>1855</v>
      </c>
      <c r="I38" s="38" t="s">
        <v>844</v>
      </c>
      <c r="J38" s="38"/>
      <c r="K38" s="38"/>
      <c r="L38" s="38" t="s">
        <v>1856</v>
      </c>
      <c r="M38" s="7"/>
      <c r="N38" s="7"/>
      <c r="O38" s="7"/>
      <c r="P38" s="7"/>
      <c r="Q38" s="7"/>
      <c r="R38" s="7"/>
      <c r="S38" s="7"/>
      <c r="T38" s="7"/>
      <c r="U38" s="7"/>
      <c r="V38" s="7"/>
      <c r="W38" s="7"/>
      <c r="X38" s="7"/>
      <c r="Y38" s="7"/>
      <c r="Z38" s="7"/>
      <c r="AA38" s="7"/>
      <c r="AB38" s="7"/>
      <c r="AC38" s="7"/>
    </row>
    <row r="39" spans="1:29" ht="363.75" thickBot="1">
      <c r="A39" s="38" t="s">
        <v>606</v>
      </c>
      <c r="B39" s="313"/>
      <c r="C39" s="314"/>
      <c r="D39" s="38" t="s">
        <v>610</v>
      </c>
      <c r="E39" s="38" t="s">
        <v>1059</v>
      </c>
      <c r="F39" s="38" t="s">
        <v>845</v>
      </c>
      <c r="G39" s="38" t="s">
        <v>1857</v>
      </c>
      <c r="H39" s="48">
        <f>(4*450*6)+(2*15)+(1*450*3)+(9*450*12)+(20000)+(5*450)</f>
        <v>83030</v>
      </c>
      <c r="I39" s="38" t="s">
        <v>1858</v>
      </c>
      <c r="J39" s="38" t="s">
        <v>1859</v>
      </c>
      <c r="K39" s="76" t="s">
        <v>392</v>
      </c>
      <c r="L39" s="17" t="s">
        <v>1860</v>
      </c>
      <c r="M39" s="7"/>
      <c r="N39" s="7"/>
      <c r="O39" s="7"/>
      <c r="P39" s="7"/>
      <c r="Q39" s="7"/>
      <c r="R39" s="7"/>
      <c r="S39" s="7"/>
      <c r="T39" s="7"/>
      <c r="U39" s="7"/>
      <c r="V39" s="7"/>
      <c r="W39" s="7"/>
      <c r="X39" s="7"/>
      <c r="Y39" s="7"/>
      <c r="Z39" s="7"/>
      <c r="AA39" s="7"/>
      <c r="AB39" s="7"/>
      <c r="AC39" s="7"/>
    </row>
    <row r="40" spans="1:29" ht="165.75" thickBot="1">
      <c r="A40" s="38" t="s">
        <v>606</v>
      </c>
      <c r="B40" s="313"/>
      <c r="C40" s="314"/>
      <c r="D40" s="38" t="s">
        <v>611</v>
      </c>
      <c r="E40" s="40" t="s">
        <v>1861</v>
      </c>
      <c r="F40" s="38" t="s">
        <v>275</v>
      </c>
      <c r="G40" s="38" t="s">
        <v>1060</v>
      </c>
      <c r="H40" s="48">
        <v>50000</v>
      </c>
      <c r="I40" s="40" t="s">
        <v>1862</v>
      </c>
      <c r="J40" s="38"/>
      <c r="K40" s="76" t="s">
        <v>392</v>
      </c>
      <c r="L40" s="17" t="s">
        <v>1860</v>
      </c>
      <c r="M40" s="7"/>
      <c r="N40" s="7"/>
      <c r="O40" s="7"/>
      <c r="P40" s="7"/>
      <c r="Q40" s="7"/>
      <c r="R40" s="7"/>
      <c r="S40" s="7"/>
      <c r="T40" s="7"/>
      <c r="U40" s="7"/>
      <c r="V40" s="7"/>
      <c r="W40" s="7"/>
      <c r="X40" s="7"/>
      <c r="Y40" s="7"/>
      <c r="Z40" s="7"/>
      <c r="AA40" s="7"/>
      <c r="AB40" s="7"/>
      <c r="AC40" s="7"/>
    </row>
    <row r="41" spans="1:29" ht="248.25" thickBot="1">
      <c r="A41" s="38" t="s">
        <v>606</v>
      </c>
      <c r="B41" s="313"/>
      <c r="C41" s="314"/>
      <c r="D41" s="38" t="s">
        <v>849</v>
      </c>
      <c r="E41" s="38" t="s">
        <v>1061</v>
      </c>
      <c r="F41" s="38" t="s">
        <v>267</v>
      </c>
      <c r="G41" s="38" t="s">
        <v>1863</v>
      </c>
      <c r="H41" s="48">
        <f>(4*450)</f>
        <v>1800</v>
      </c>
      <c r="I41" s="40" t="s">
        <v>606</v>
      </c>
      <c r="J41" s="38"/>
      <c r="K41" s="38" t="s">
        <v>392</v>
      </c>
      <c r="L41" s="40" t="s">
        <v>1864</v>
      </c>
      <c r="M41" s="7"/>
      <c r="N41" s="7"/>
      <c r="O41" s="7"/>
      <c r="P41" s="7"/>
      <c r="Q41" s="7"/>
      <c r="R41" s="7"/>
      <c r="S41" s="7"/>
      <c r="T41" s="7"/>
      <c r="U41" s="7"/>
      <c r="V41" s="7"/>
      <c r="W41" s="7"/>
      <c r="X41" s="7"/>
      <c r="Y41" s="7"/>
      <c r="Z41" s="7"/>
      <c r="AA41" s="7"/>
      <c r="AB41" s="7"/>
      <c r="AC41" s="7"/>
    </row>
    <row r="42" spans="1:29" ht="19.5" customHeight="1" thickBot="1">
      <c r="A42" s="310" t="s">
        <v>128</v>
      </c>
      <c r="B42" s="311"/>
      <c r="C42" s="311"/>
      <c r="D42" s="311"/>
      <c r="E42" s="311"/>
      <c r="F42" s="311"/>
      <c r="G42" s="311"/>
      <c r="H42" s="311"/>
      <c r="I42" s="311"/>
      <c r="J42" s="311"/>
      <c r="K42" s="311"/>
      <c r="L42" s="312"/>
      <c r="M42" s="13"/>
      <c r="N42" s="13"/>
      <c r="O42" s="13"/>
      <c r="P42" s="13"/>
      <c r="Q42" s="13"/>
      <c r="R42" s="13"/>
      <c r="S42" s="13"/>
      <c r="T42" s="13"/>
      <c r="U42" s="13"/>
      <c r="V42" s="13"/>
      <c r="W42" s="13"/>
      <c r="X42" s="13"/>
      <c r="Y42" s="13"/>
      <c r="Z42" s="13"/>
      <c r="AA42" s="13"/>
      <c r="AB42" s="13"/>
      <c r="AC42" s="13"/>
    </row>
    <row r="43" spans="1:29" ht="347.25" thickBot="1">
      <c r="A43" s="38" t="s">
        <v>583</v>
      </c>
      <c r="B43" s="313" t="s">
        <v>16</v>
      </c>
      <c r="C43" s="314" t="s">
        <v>1062</v>
      </c>
      <c r="D43" s="38" t="s">
        <v>17</v>
      </c>
      <c r="E43" s="80" t="s">
        <v>1063</v>
      </c>
      <c r="F43" s="81" t="s">
        <v>997</v>
      </c>
      <c r="G43" s="56" t="s">
        <v>1064</v>
      </c>
      <c r="H43" s="79" t="s">
        <v>268</v>
      </c>
      <c r="I43" s="81" t="s">
        <v>612</v>
      </c>
      <c r="J43" s="78" t="s">
        <v>1065</v>
      </c>
      <c r="K43" s="80"/>
      <c r="L43" s="56" t="s">
        <v>1865</v>
      </c>
      <c r="M43" s="4"/>
      <c r="N43" s="4"/>
      <c r="O43" s="4"/>
      <c r="P43" s="4"/>
      <c r="Q43" s="4"/>
      <c r="R43" s="4"/>
      <c r="S43" s="4"/>
      <c r="T43" s="4"/>
      <c r="U43" s="4"/>
      <c r="V43" s="4"/>
      <c r="W43" s="4"/>
      <c r="X43" s="4"/>
      <c r="Y43" s="4"/>
      <c r="Z43" s="4"/>
      <c r="AA43" s="4"/>
      <c r="AB43" s="4"/>
      <c r="AC43" s="4"/>
    </row>
    <row r="44" spans="1:29" ht="284.25" thickBot="1">
      <c r="A44" s="38" t="s">
        <v>583</v>
      </c>
      <c r="B44" s="313"/>
      <c r="C44" s="314"/>
      <c r="D44" s="38" t="s">
        <v>18</v>
      </c>
      <c r="E44" s="58" t="s">
        <v>1066</v>
      </c>
      <c r="F44" s="58" t="s">
        <v>266</v>
      </c>
      <c r="G44" s="58" t="s">
        <v>1866</v>
      </c>
      <c r="H44" s="91" t="s">
        <v>268</v>
      </c>
      <c r="I44" s="58" t="s">
        <v>613</v>
      </c>
      <c r="J44" s="78" t="s">
        <v>1065</v>
      </c>
      <c r="K44" s="80"/>
      <c r="L44" s="56" t="s">
        <v>1867</v>
      </c>
      <c r="M44" s="4"/>
      <c r="N44" s="4"/>
      <c r="O44" s="4"/>
      <c r="P44" s="4"/>
      <c r="Q44" s="4"/>
      <c r="R44" s="4"/>
      <c r="S44" s="4"/>
      <c r="T44" s="4"/>
      <c r="U44" s="4"/>
      <c r="V44" s="4"/>
      <c r="W44" s="4"/>
      <c r="X44" s="4"/>
      <c r="Y44" s="4"/>
      <c r="Z44" s="4"/>
      <c r="AA44" s="4"/>
      <c r="AB44" s="4"/>
      <c r="AC44" s="4"/>
    </row>
    <row r="45" spans="1:29" ht="284.25" thickBot="1">
      <c r="A45" s="38" t="s">
        <v>583</v>
      </c>
      <c r="B45" s="313"/>
      <c r="C45" s="314"/>
      <c r="D45" s="38" t="s">
        <v>65</v>
      </c>
      <c r="E45" s="80" t="s">
        <v>1068</v>
      </c>
      <c r="F45" s="58" t="s">
        <v>266</v>
      </c>
      <c r="G45" s="56" t="s">
        <v>1868</v>
      </c>
      <c r="H45" s="79" t="s">
        <v>268</v>
      </c>
      <c r="I45" s="81" t="s">
        <v>612</v>
      </c>
      <c r="J45" s="78" t="s">
        <v>1065</v>
      </c>
      <c r="K45" s="80"/>
      <c r="L45" s="56" t="s">
        <v>1869</v>
      </c>
      <c r="M45" s="4"/>
      <c r="N45" s="4"/>
      <c r="O45" s="4"/>
      <c r="P45" s="4"/>
      <c r="Q45" s="4"/>
      <c r="R45" s="4"/>
      <c r="S45" s="4"/>
      <c r="T45" s="4"/>
      <c r="U45" s="4"/>
      <c r="V45" s="4"/>
      <c r="W45" s="4"/>
      <c r="X45" s="4"/>
      <c r="Y45" s="4"/>
      <c r="Z45" s="4"/>
      <c r="AA45" s="4"/>
      <c r="AB45" s="4"/>
      <c r="AC45" s="4"/>
    </row>
    <row r="46" spans="1:29" ht="347.25" thickBot="1">
      <c r="A46" s="38" t="s">
        <v>583</v>
      </c>
      <c r="B46" s="313"/>
      <c r="C46" s="314"/>
      <c r="D46" s="38" t="s">
        <v>614</v>
      </c>
      <c r="E46" s="80" t="s">
        <v>1067</v>
      </c>
      <c r="F46" s="81" t="s">
        <v>902</v>
      </c>
      <c r="G46" s="56" t="s">
        <v>1069</v>
      </c>
      <c r="H46" s="79" t="s">
        <v>268</v>
      </c>
      <c r="I46" s="81" t="s">
        <v>1870</v>
      </c>
      <c r="J46" s="78" t="s">
        <v>1065</v>
      </c>
      <c r="K46" s="80"/>
      <c r="L46" s="56" t="s">
        <v>1871</v>
      </c>
      <c r="M46" s="4"/>
      <c r="N46" s="4"/>
      <c r="O46" s="4"/>
      <c r="P46" s="4"/>
      <c r="Q46" s="4"/>
      <c r="R46" s="4"/>
      <c r="S46" s="4"/>
      <c r="T46" s="4"/>
      <c r="U46" s="4"/>
      <c r="V46" s="4"/>
      <c r="W46" s="4"/>
      <c r="X46" s="4"/>
      <c r="Y46" s="4"/>
      <c r="Z46" s="4"/>
      <c r="AA46" s="4"/>
      <c r="AB46" s="4"/>
      <c r="AC46" s="4"/>
    </row>
    <row r="47" spans="1:29" ht="268.5" thickBot="1">
      <c r="A47" s="38" t="s">
        <v>583</v>
      </c>
      <c r="B47" s="313"/>
      <c r="C47" s="314"/>
      <c r="D47" s="38" t="s">
        <v>615</v>
      </c>
      <c r="E47" s="56" t="s">
        <v>1872</v>
      </c>
      <c r="F47" s="81" t="s">
        <v>916</v>
      </c>
      <c r="G47" s="56" t="s">
        <v>1873</v>
      </c>
      <c r="H47" s="79" t="s">
        <v>415</v>
      </c>
      <c r="I47" s="81" t="s">
        <v>1874</v>
      </c>
      <c r="J47" s="78"/>
      <c r="K47" s="80"/>
      <c r="L47" s="56" t="s">
        <v>1875</v>
      </c>
      <c r="M47" s="4"/>
      <c r="N47" s="4"/>
      <c r="O47" s="4"/>
      <c r="P47" s="4"/>
      <c r="Q47" s="4"/>
      <c r="R47" s="4"/>
      <c r="S47" s="4"/>
      <c r="T47" s="4"/>
      <c r="U47" s="4"/>
      <c r="V47" s="4"/>
      <c r="W47" s="4"/>
      <c r="X47" s="4"/>
      <c r="Y47" s="4"/>
      <c r="Z47" s="4"/>
      <c r="AA47" s="4"/>
      <c r="AB47" s="4"/>
      <c r="AC47" s="4"/>
    </row>
    <row r="48" spans="1:29" ht="300" thickBot="1">
      <c r="A48" s="38" t="s">
        <v>583</v>
      </c>
      <c r="B48" s="313"/>
      <c r="C48" s="314"/>
      <c r="D48" s="38" t="s">
        <v>616</v>
      </c>
      <c r="E48" s="56" t="s">
        <v>1876</v>
      </c>
      <c r="F48" s="58" t="s">
        <v>266</v>
      </c>
      <c r="G48" s="56" t="s">
        <v>1877</v>
      </c>
      <c r="H48" s="79" t="s">
        <v>268</v>
      </c>
      <c r="I48" s="81" t="s">
        <v>1070</v>
      </c>
      <c r="J48" s="78"/>
      <c r="K48" s="80"/>
      <c r="L48" s="56" t="s">
        <v>1878</v>
      </c>
      <c r="M48" s="4"/>
      <c r="N48" s="4"/>
      <c r="O48" s="4"/>
      <c r="P48" s="4"/>
      <c r="Q48" s="4"/>
      <c r="R48" s="4"/>
      <c r="S48" s="4"/>
      <c r="T48" s="4"/>
      <c r="U48" s="4"/>
      <c r="V48" s="4"/>
      <c r="W48" s="4"/>
      <c r="X48" s="4"/>
      <c r="Y48" s="4"/>
      <c r="Z48" s="4"/>
      <c r="AA48" s="4"/>
      <c r="AB48" s="4"/>
      <c r="AC48" s="4"/>
    </row>
    <row r="49" spans="1:29" ht="268.5" thickBot="1">
      <c r="A49" s="38" t="s">
        <v>583</v>
      </c>
      <c r="B49" s="313"/>
      <c r="C49" s="314"/>
      <c r="D49" s="38" t="s">
        <v>617</v>
      </c>
      <c r="E49" s="56" t="s">
        <v>1879</v>
      </c>
      <c r="F49" s="81" t="s">
        <v>916</v>
      </c>
      <c r="G49" s="56" t="s">
        <v>1880</v>
      </c>
      <c r="H49" s="79">
        <v>5000</v>
      </c>
      <c r="I49" s="81" t="s">
        <v>1881</v>
      </c>
      <c r="J49" s="78"/>
      <c r="K49" s="80"/>
      <c r="L49" s="56" t="s">
        <v>1875</v>
      </c>
      <c r="M49" s="4"/>
      <c r="N49" s="4"/>
      <c r="O49" s="4"/>
      <c r="P49" s="4"/>
      <c r="Q49" s="4"/>
      <c r="R49" s="4"/>
      <c r="S49" s="4"/>
      <c r="T49" s="4"/>
      <c r="U49" s="4"/>
      <c r="V49" s="4"/>
      <c r="W49" s="4"/>
      <c r="X49" s="4"/>
      <c r="Y49" s="4"/>
      <c r="Z49" s="4"/>
      <c r="AA49" s="4"/>
      <c r="AB49" s="4"/>
      <c r="AC49" s="4"/>
    </row>
    <row r="50" spans="1:29" ht="252.75" thickBot="1">
      <c r="A50" s="38" t="s">
        <v>583</v>
      </c>
      <c r="B50" s="313"/>
      <c r="C50" s="314"/>
      <c r="D50" s="38" t="s">
        <v>618</v>
      </c>
      <c r="E50" s="58" t="s">
        <v>1882</v>
      </c>
      <c r="F50" s="58" t="s">
        <v>266</v>
      </c>
      <c r="G50" s="58" t="s">
        <v>1883</v>
      </c>
      <c r="H50" s="58" t="s">
        <v>1884</v>
      </c>
      <c r="I50" s="58" t="s">
        <v>1885</v>
      </c>
      <c r="J50" s="58" t="s">
        <v>1886</v>
      </c>
      <c r="K50" s="58" t="s">
        <v>1887</v>
      </c>
      <c r="L50" s="56" t="s">
        <v>1888</v>
      </c>
      <c r="M50" s="4"/>
      <c r="N50" s="4"/>
      <c r="O50" s="4"/>
      <c r="P50" s="4"/>
      <c r="Q50" s="4"/>
      <c r="R50" s="4"/>
      <c r="S50" s="4"/>
      <c r="T50" s="4"/>
      <c r="U50" s="4"/>
      <c r="V50" s="4"/>
      <c r="W50" s="4"/>
      <c r="X50" s="4"/>
      <c r="Y50" s="4"/>
      <c r="Z50" s="4"/>
      <c r="AA50" s="4"/>
      <c r="AB50" s="4"/>
      <c r="AC50" s="4"/>
    </row>
    <row r="51" spans="1:29" ht="409.5" thickBot="1">
      <c r="A51" s="38" t="s">
        <v>583</v>
      </c>
      <c r="B51" s="313" t="s">
        <v>19</v>
      </c>
      <c r="C51" s="314" t="s">
        <v>1889</v>
      </c>
      <c r="D51" s="38" t="s">
        <v>20</v>
      </c>
      <c r="E51" s="57" t="s">
        <v>1071</v>
      </c>
      <c r="F51" s="58" t="s">
        <v>266</v>
      </c>
      <c r="G51" s="57" t="s">
        <v>1890</v>
      </c>
      <c r="H51" s="59" t="s">
        <v>619</v>
      </c>
      <c r="I51" s="57" t="s">
        <v>357</v>
      </c>
      <c r="J51" s="57" t="s">
        <v>1891</v>
      </c>
      <c r="K51" s="57" t="s">
        <v>620</v>
      </c>
      <c r="L51" s="57" t="s">
        <v>1892</v>
      </c>
      <c r="M51" s="4"/>
      <c r="N51" s="4"/>
      <c r="O51" s="4"/>
      <c r="P51" s="4"/>
      <c r="Q51" s="4"/>
      <c r="R51" s="4"/>
      <c r="S51" s="4"/>
      <c r="T51" s="4"/>
      <c r="U51" s="4"/>
      <c r="V51" s="4"/>
      <c r="W51" s="4"/>
      <c r="X51" s="4"/>
      <c r="Y51" s="4"/>
      <c r="Z51" s="4"/>
      <c r="AA51" s="4"/>
      <c r="AB51" s="4"/>
      <c r="AC51" s="4"/>
    </row>
    <row r="52" spans="1:29" ht="409.5" thickBot="1">
      <c r="A52" s="38" t="s">
        <v>583</v>
      </c>
      <c r="B52" s="313"/>
      <c r="C52" s="314"/>
      <c r="D52" s="38" t="s">
        <v>90</v>
      </c>
      <c r="E52" s="57" t="s">
        <v>1072</v>
      </c>
      <c r="F52" s="58" t="s">
        <v>266</v>
      </c>
      <c r="G52" s="57" t="s">
        <v>1893</v>
      </c>
      <c r="H52" s="59" t="s">
        <v>268</v>
      </c>
      <c r="I52" s="57" t="s">
        <v>1895</v>
      </c>
      <c r="J52" s="57" t="s">
        <v>1894</v>
      </c>
      <c r="K52" s="57" t="s">
        <v>1896</v>
      </c>
      <c r="L52" s="57" t="s">
        <v>1897</v>
      </c>
      <c r="M52" s="4"/>
      <c r="N52" s="4"/>
      <c r="O52" s="4"/>
      <c r="P52" s="4"/>
      <c r="Q52" s="4"/>
      <c r="R52" s="4"/>
      <c r="S52" s="4"/>
      <c r="T52" s="4"/>
      <c r="U52" s="4"/>
      <c r="V52" s="4"/>
      <c r="W52" s="4"/>
      <c r="X52" s="4"/>
      <c r="Y52" s="4"/>
      <c r="Z52" s="4"/>
      <c r="AA52" s="4"/>
      <c r="AB52" s="4"/>
      <c r="AC52" s="4"/>
    </row>
    <row r="53" spans="1:29" ht="409.5" thickBot="1">
      <c r="A53" s="38" t="s">
        <v>583</v>
      </c>
      <c r="B53" s="313"/>
      <c r="C53" s="314"/>
      <c r="D53" s="38" t="s">
        <v>91</v>
      </c>
      <c r="E53" s="57" t="s">
        <v>1898</v>
      </c>
      <c r="F53" s="57" t="s">
        <v>1003</v>
      </c>
      <c r="G53" s="57" t="s">
        <v>1899</v>
      </c>
      <c r="H53" s="59" t="s">
        <v>268</v>
      </c>
      <c r="I53" s="57" t="s">
        <v>1900</v>
      </c>
      <c r="J53" s="57" t="s">
        <v>1901</v>
      </c>
      <c r="K53" s="57" t="s">
        <v>621</v>
      </c>
      <c r="L53" s="57" t="s">
        <v>1897</v>
      </c>
      <c r="M53" s="4"/>
      <c r="N53" s="4"/>
      <c r="O53" s="4"/>
      <c r="P53" s="4"/>
      <c r="Q53" s="4"/>
      <c r="R53" s="4"/>
      <c r="S53" s="4"/>
      <c r="T53" s="4"/>
      <c r="U53" s="4"/>
      <c r="V53" s="4"/>
      <c r="W53" s="4"/>
      <c r="X53" s="4"/>
      <c r="Y53" s="4"/>
      <c r="Z53" s="4"/>
      <c r="AA53" s="4"/>
      <c r="AB53" s="4"/>
      <c r="AC53" s="4"/>
    </row>
    <row r="54" spans="1:29" ht="268.5" thickBot="1">
      <c r="A54" s="38" t="s">
        <v>583</v>
      </c>
      <c r="B54" s="313"/>
      <c r="C54" s="314"/>
      <c r="D54" s="38" t="s">
        <v>622</v>
      </c>
      <c r="E54" s="57" t="s">
        <v>1073</v>
      </c>
      <c r="F54" s="58" t="s">
        <v>266</v>
      </c>
      <c r="G54" s="57" t="s">
        <v>1902</v>
      </c>
      <c r="H54" s="59" t="s">
        <v>268</v>
      </c>
      <c r="I54" s="57" t="s">
        <v>623</v>
      </c>
      <c r="J54" s="56" t="s">
        <v>624</v>
      </c>
      <c r="K54" s="56" t="s">
        <v>625</v>
      </c>
      <c r="L54" s="56" t="s">
        <v>1903</v>
      </c>
      <c r="M54" s="4"/>
      <c r="N54" s="4"/>
      <c r="O54" s="4"/>
      <c r="P54" s="4"/>
      <c r="Q54" s="4"/>
      <c r="R54" s="4"/>
      <c r="S54" s="4"/>
      <c r="T54" s="4"/>
      <c r="U54" s="4"/>
      <c r="V54" s="4"/>
      <c r="W54" s="4"/>
      <c r="X54" s="4"/>
      <c r="Y54" s="4"/>
      <c r="Z54" s="4"/>
      <c r="AA54" s="4"/>
      <c r="AB54" s="4"/>
      <c r="AC54" s="4"/>
    </row>
    <row r="55" spans="1:29" ht="198.75" thickBot="1">
      <c r="A55" s="38" t="s">
        <v>626</v>
      </c>
      <c r="B55" s="313"/>
      <c r="C55" s="314"/>
      <c r="D55" s="38" t="s">
        <v>627</v>
      </c>
      <c r="E55" s="38" t="s">
        <v>1904</v>
      </c>
      <c r="F55" s="38" t="s">
        <v>266</v>
      </c>
      <c r="G55" s="38" t="s">
        <v>1905</v>
      </c>
      <c r="H55" s="48">
        <v>120000</v>
      </c>
      <c r="I55" s="38" t="s">
        <v>551</v>
      </c>
      <c r="J55" s="38"/>
      <c r="K55" s="38" t="s">
        <v>1906</v>
      </c>
      <c r="L55" s="36" t="s">
        <v>1907</v>
      </c>
      <c r="M55" s="4"/>
      <c r="N55" s="4"/>
      <c r="O55" s="4"/>
      <c r="P55" s="4"/>
      <c r="Q55" s="4"/>
      <c r="R55" s="4"/>
      <c r="S55" s="4"/>
      <c r="T55" s="4"/>
      <c r="U55" s="4"/>
      <c r="V55" s="4"/>
      <c r="W55" s="4"/>
      <c r="X55" s="4"/>
      <c r="Y55" s="4"/>
      <c r="Z55" s="4"/>
      <c r="AA55" s="4"/>
      <c r="AB55" s="4"/>
      <c r="AC55" s="4"/>
    </row>
    <row r="56" spans="1:29" ht="132.75" thickBot="1">
      <c r="A56" s="38" t="s">
        <v>629</v>
      </c>
      <c r="B56" s="313"/>
      <c r="C56" s="314"/>
      <c r="D56" s="38" t="s">
        <v>628</v>
      </c>
      <c r="E56" s="38" t="s">
        <v>1074</v>
      </c>
      <c r="F56" s="38" t="s">
        <v>1004</v>
      </c>
      <c r="G56" s="38" t="s">
        <v>1075</v>
      </c>
      <c r="H56" s="48">
        <v>30000</v>
      </c>
      <c r="I56" s="38" t="s">
        <v>1076</v>
      </c>
      <c r="J56" s="38"/>
      <c r="K56" s="38" t="s">
        <v>630</v>
      </c>
      <c r="L56" s="36" t="s">
        <v>1908</v>
      </c>
      <c r="M56" s="4"/>
      <c r="N56" s="4"/>
      <c r="O56" s="4"/>
      <c r="P56" s="4"/>
      <c r="Q56" s="4"/>
      <c r="R56" s="4"/>
      <c r="S56" s="4"/>
      <c r="T56" s="4"/>
      <c r="U56" s="4"/>
      <c r="V56" s="4"/>
      <c r="W56" s="4"/>
      <c r="X56" s="4"/>
      <c r="Y56" s="4"/>
      <c r="Z56" s="4"/>
      <c r="AA56" s="4"/>
      <c r="AB56" s="4"/>
      <c r="AC56" s="4"/>
    </row>
    <row r="57" spans="1:29" ht="79.5" thickBot="1">
      <c r="A57" s="38" t="s">
        <v>583</v>
      </c>
      <c r="B57" s="313" t="s">
        <v>21</v>
      </c>
      <c r="C57" s="314" t="s">
        <v>99</v>
      </c>
      <c r="D57" s="38" t="s">
        <v>38</v>
      </c>
      <c r="E57" s="58" t="s">
        <v>1909</v>
      </c>
      <c r="F57" s="58" t="s">
        <v>266</v>
      </c>
      <c r="G57" s="56" t="s">
        <v>1910</v>
      </c>
      <c r="H57" s="79">
        <v>21700</v>
      </c>
      <c r="I57" s="58" t="s">
        <v>1911</v>
      </c>
      <c r="J57" s="92"/>
      <c r="K57" s="58" t="s">
        <v>631</v>
      </c>
      <c r="L57" s="36"/>
      <c r="M57" s="4"/>
      <c r="N57" s="4"/>
      <c r="O57" s="4"/>
      <c r="P57" s="4"/>
      <c r="Q57" s="4"/>
      <c r="R57" s="4"/>
      <c r="S57" s="4"/>
      <c r="T57" s="4"/>
      <c r="U57" s="4"/>
      <c r="V57" s="4"/>
      <c r="W57" s="4"/>
      <c r="X57" s="4"/>
      <c r="Y57" s="4"/>
      <c r="Z57" s="4"/>
      <c r="AA57" s="4"/>
      <c r="AB57" s="4"/>
      <c r="AC57" s="4"/>
    </row>
    <row r="58" spans="1:29" ht="116.25" thickBot="1">
      <c r="A58" s="38" t="s">
        <v>606</v>
      </c>
      <c r="B58" s="313"/>
      <c r="C58" s="314"/>
      <c r="D58" s="38" t="s">
        <v>92</v>
      </c>
      <c r="E58" s="38" t="s">
        <v>1077</v>
      </c>
      <c r="F58" s="38" t="s">
        <v>275</v>
      </c>
      <c r="G58" s="68" t="s">
        <v>1078</v>
      </c>
      <c r="H58" s="48">
        <f>(2*3*450)</f>
        <v>2700</v>
      </c>
      <c r="I58" s="76" t="s">
        <v>1862</v>
      </c>
      <c r="J58" s="38" t="s">
        <v>1912</v>
      </c>
      <c r="K58" s="76" t="s">
        <v>632</v>
      </c>
      <c r="L58" s="17" t="s">
        <v>1913</v>
      </c>
      <c r="M58" s="4"/>
      <c r="N58" s="4"/>
      <c r="O58" s="4"/>
      <c r="P58" s="4"/>
      <c r="Q58" s="4"/>
      <c r="R58" s="4"/>
      <c r="S58" s="4"/>
      <c r="T58" s="4"/>
      <c r="U58" s="4"/>
      <c r="V58" s="4"/>
      <c r="W58" s="4"/>
      <c r="X58" s="4"/>
      <c r="Y58" s="4"/>
      <c r="Z58" s="4"/>
      <c r="AA58" s="4"/>
      <c r="AB58" s="4"/>
      <c r="AC58" s="4"/>
    </row>
    <row r="59" spans="1:29" ht="264.75" thickBot="1">
      <c r="A59" s="38" t="s">
        <v>486</v>
      </c>
      <c r="B59" s="313" t="s">
        <v>27</v>
      </c>
      <c r="C59" s="314" t="s">
        <v>1079</v>
      </c>
      <c r="D59" s="38" t="s">
        <v>26</v>
      </c>
      <c r="E59" s="93" t="s">
        <v>633</v>
      </c>
      <c r="F59" s="60" t="s">
        <v>267</v>
      </c>
      <c r="G59" s="60" t="s">
        <v>1914</v>
      </c>
      <c r="H59" s="94">
        <v>95000</v>
      </c>
      <c r="I59" s="93" t="s">
        <v>1915</v>
      </c>
      <c r="J59" s="95"/>
      <c r="K59" s="96" t="s">
        <v>1916</v>
      </c>
      <c r="L59" s="96" t="s">
        <v>327</v>
      </c>
      <c r="M59" s="5"/>
      <c r="N59" s="5"/>
      <c r="O59" s="5"/>
      <c r="P59" s="5"/>
      <c r="Q59" s="5"/>
      <c r="R59" s="5"/>
      <c r="S59" s="5"/>
      <c r="T59" s="5"/>
      <c r="U59" s="5"/>
      <c r="V59" s="5"/>
      <c r="W59" s="5"/>
      <c r="X59" s="5"/>
      <c r="Y59" s="5"/>
      <c r="Z59" s="5"/>
      <c r="AA59" s="5"/>
      <c r="AB59" s="5"/>
      <c r="AC59" s="5"/>
    </row>
    <row r="60" spans="1:29" ht="132.75" thickBot="1">
      <c r="A60" s="38" t="s">
        <v>486</v>
      </c>
      <c r="B60" s="313"/>
      <c r="C60" s="314"/>
      <c r="D60" s="38" t="s">
        <v>28</v>
      </c>
      <c r="E60" s="93" t="s">
        <v>1080</v>
      </c>
      <c r="F60" s="60" t="s">
        <v>267</v>
      </c>
      <c r="G60" s="60" t="s">
        <v>1917</v>
      </c>
      <c r="H60" s="94">
        <v>30000</v>
      </c>
      <c r="I60" s="93"/>
      <c r="J60" s="95" t="s">
        <v>1918</v>
      </c>
      <c r="K60" s="62"/>
      <c r="L60" s="96" t="s">
        <v>1614</v>
      </c>
      <c r="M60" s="5"/>
      <c r="N60" s="5"/>
      <c r="O60" s="5"/>
      <c r="P60" s="5"/>
      <c r="Q60" s="5"/>
      <c r="R60" s="5"/>
      <c r="S60" s="5"/>
      <c r="T60" s="5"/>
      <c r="U60" s="5"/>
      <c r="V60" s="5"/>
      <c r="W60" s="5"/>
      <c r="X60" s="5"/>
      <c r="Y60" s="5"/>
      <c r="Z60" s="5"/>
      <c r="AA60" s="5"/>
      <c r="AB60" s="5"/>
      <c r="AC60" s="5"/>
    </row>
    <row r="61" spans="1:29" ht="149.25" thickBot="1">
      <c r="A61" s="38" t="s">
        <v>486</v>
      </c>
      <c r="B61" s="313"/>
      <c r="C61" s="314"/>
      <c r="D61" s="38" t="s">
        <v>48</v>
      </c>
      <c r="E61" s="93" t="s">
        <v>1081</v>
      </c>
      <c r="F61" s="60" t="s">
        <v>267</v>
      </c>
      <c r="G61" s="60" t="s">
        <v>1919</v>
      </c>
      <c r="H61" s="94" t="s">
        <v>1012</v>
      </c>
      <c r="I61" s="93"/>
      <c r="J61" s="95" t="s">
        <v>1920</v>
      </c>
      <c r="K61" s="96"/>
      <c r="L61" s="96" t="s">
        <v>1614</v>
      </c>
      <c r="M61" s="5"/>
      <c r="N61" s="5"/>
      <c r="O61" s="5"/>
      <c r="P61" s="5"/>
      <c r="Q61" s="5"/>
      <c r="R61" s="5"/>
      <c r="S61" s="5"/>
      <c r="T61" s="5"/>
      <c r="U61" s="5"/>
      <c r="V61" s="5"/>
      <c r="W61" s="5"/>
      <c r="X61" s="5"/>
      <c r="Y61" s="5"/>
      <c r="Z61" s="5"/>
      <c r="AA61" s="5"/>
      <c r="AB61" s="5"/>
      <c r="AC61" s="5"/>
    </row>
    <row r="62" spans="1:29" ht="314.25" thickBot="1">
      <c r="A62" s="38" t="s">
        <v>629</v>
      </c>
      <c r="B62" s="313"/>
      <c r="C62" s="314"/>
      <c r="D62" s="38" t="s">
        <v>634</v>
      </c>
      <c r="E62" s="38" t="s">
        <v>1082</v>
      </c>
      <c r="F62" s="38" t="s">
        <v>264</v>
      </c>
      <c r="G62" s="38" t="s">
        <v>1921</v>
      </c>
      <c r="H62" s="48">
        <v>68000</v>
      </c>
      <c r="I62" s="38" t="s">
        <v>636</v>
      </c>
      <c r="J62" s="38"/>
      <c r="K62" s="38" t="s">
        <v>1922</v>
      </c>
      <c r="L62" s="36" t="s">
        <v>1923</v>
      </c>
      <c r="M62" s="5"/>
      <c r="N62" s="5"/>
      <c r="O62" s="5"/>
      <c r="P62" s="5"/>
      <c r="Q62" s="5"/>
      <c r="R62" s="5"/>
      <c r="S62" s="5"/>
      <c r="T62" s="5"/>
      <c r="U62" s="5"/>
      <c r="V62" s="5"/>
      <c r="W62" s="5"/>
      <c r="X62" s="5"/>
      <c r="Y62" s="5"/>
      <c r="Z62" s="5"/>
      <c r="AA62" s="5"/>
      <c r="AB62" s="5"/>
      <c r="AC62" s="5"/>
    </row>
    <row r="63" spans="1:29" ht="297.75" thickBot="1">
      <c r="A63" s="38" t="s">
        <v>629</v>
      </c>
      <c r="B63" s="313"/>
      <c r="C63" s="314"/>
      <c r="D63" s="38" t="s">
        <v>635</v>
      </c>
      <c r="E63" s="38" t="s">
        <v>1083</v>
      </c>
      <c r="F63" s="38" t="s">
        <v>282</v>
      </c>
      <c r="G63" s="38" t="s">
        <v>1924</v>
      </c>
      <c r="H63" s="48">
        <v>38650</v>
      </c>
      <c r="I63" s="38" t="s">
        <v>1929</v>
      </c>
      <c r="J63" s="38"/>
      <c r="K63" s="38" t="s">
        <v>1925</v>
      </c>
      <c r="L63" s="36" t="s">
        <v>1926</v>
      </c>
      <c r="M63" s="5"/>
      <c r="N63" s="5"/>
      <c r="O63" s="5"/>
      <c r="P63" s="5"/>
      <c r="Q63" s="5"/>
      <c r="R63" s="5"/>
      <c r="S63" s="5"/>
      <c r="T63" s="5"/>
      <c r="U63" s="5"/>
      <c r="V63" s="5"/>
      <c r="W63" s="5"/>
      <c r="X63" s="5"/>
      <c r="Y63" s="5"/>
      <c r="Z63" s="5"/>
      <c r="AA63" s="5"/>
      <c r="AB63" s="5"/>
      <c r="AC63" s="5"/>
    </row>
    <row r="64" spans="1:29" ht="297.75" thickBot="1">
      <c r="A64" s="38" t="s">
        <v>629</v>
      </c>
      <c r="B64" s="313"/>
      <c r="C64" s="314"/>
      <c r="D64" s="38" t="s">
        <v>637</v>
      </c>
      <c r="E64" s="38" t="s">
        <v>1084</v>
      </c>
      <c r="F64" s="38" t="s">
        <v>266</v>
      </c>
      <c r="G64" s="38" t="s">
        <v>1927</v>
      </c>
      <c r="H64" s="48">
        <v>25000</v>
      </c>
      <c r="I64" s="38" t="s">
        <v>1928</v>
      </c>
      <c r="J64" s="38"/>
      <c r="K64" s="38" t="s">
        <v>1925</v>
      </c>
      <c r="L64" s="36" t="s">
        <v>1930</v>
      </c>
      <c r="M64" s="5"/>
      <c r="N64" s="5"/>
      <c r="O64" s="5"/>
      <c r="P64" s="5"/>
      <c r="Q64" s="5"/>
      <c r="R64" s="5"/>
      <c r="S64" s="5"/>
      <c r="T64" s="5"/>
      <c r="U64" s="5"/>
      <c r="V64" s="5"/>
      <c r="W64" s="5"/>
      <c r="X64" s="5"/>
      <c r="Y64" s="5"/>
      <c r="Z64" s="5"/>
      <c r="AA64" s="5"/>
      <c r="AB64" s="5"/>
      <c r="AC64" s="5"/>
    </row>
    <row r="65" spans="1:29" ht="231.75" thickBot="1">
      <c r="A65" s="38" t="s">
        <v>486</v>
      </c>
      <c r="B65" s="313" t="s">
        <v>37</v>
      </c>
      <c r="C65" s="314" t="s">
        <v>1931</v>
      </c>
      <c r="D65" s="38" t="s">
        <v>61</v>
      </c>
      <c r="E65" s="60" t="s">
        <v>1085</v>
      </c>
      <c r="F65" s="38" t="s">
        <v>266</v>
      </c>
      <c r="G65" s="60" t="s">
        <v>1932</v>
      </c>
      <c r="H65" s="94" t="s">
        <v>638</v>
      </c>
      <c r="I65" s="93" t="s">
        <v>639</v>
      </c>
      <c r="J65" s="95" t="s">
        <v>1933</v>
      </c>
      <c r="K65" s="60" t="s">
        <v>1934</v>
      </c>
      <c r="L65" s="96" t="s">
        <v>1614</v>
      </c>
      <c r="M65" s="5"/>
      <c r="N65" s="5"/>
      <c r="O65" s="5"/>
      <c r="P65" s="5"/>
      <c r="Q65" s="5"/>
      <c r="R65" s="5"/>
      <c r="S65" s="5"/>
      <c r="T65" s="5"/>
      <c r="U65" s="5"/>
      <c r="V65" s="5"/>
      <c r="W65" s="5"/>
      <c r="X65" s="5"/>
      <c r="Y65" s="5"/>
      <c r="Z65" s="5"/>
      <c r="AA65" s="5"/>
      <c r="AB65" s="5"/>
      <c r="AC65" s="5"/>
    </row>
    <row r="66" spans="1:29" ht="409.5" thickBot="1">
      <c r="A66" s="38" t="s">
        <v>486</v>
      </c>
      <c r="B66" s="313"/>
      <c r="C66" s="314"/>
      <c r="D66" s="38" t="s">
        <v>62</v>
      </c>
      <c r="E66" s="60" t="s">
        <v>1086</v>
      </c>
      <c r="F66" s="38" t="s">
        <v>266</v>
      </c>
      <c r="G66" s="60" t="s">
        <v>1935</v>
      </c>
      <c r="H66" s="94">
        <v>8000</v>
      </c>
      <c r="I66" s="93" t="s">
        <v>1936</v>
      </c>
      <c r="J66" s="95" t="s">
        <v>1937</v>
      </c>
      <c r="K66" s="96" t="s">
        <v>640</v>
      </c>
      <c r="L66" s="96" t="s">
        <v>641</v>
      </c>
      <c r="M66" s="5"/>
      <c r="N66" s="5"/>
      <c r="O66" s="5"/>
      <c r="P66" s="5"/>
      <c r="Q66" s="5"/>
      <c r="R66" s="5"/>
      <c r="S66" s="5"/>
      <c r="T66" s="5"/>
      <c r="U66" s="5"/>
      <c r="V66" s="5"/>
      <c r="W66" s="5"/>
      <c r="X66" s="5"/>
      <c r="Y66" s="5"/>
      <c r="Z66" s="5"/>
      <c r="AA66" s="5"/>
      <c r="AB66" s="5"/>
      <c r="AC66" s="5"/>
    </row>
    <row r="67" spans="1:29" ht="409.5" thickBot="1">
      <c r="A67" s="38" t="s">
        <v>486</v>
      </c>
      <c r="B67" s="313"/>
      <c r="C67" s="314"/>
      <c r="D67" s="38" t="s">
        <v>66</v>
      </c>
      <c r="E67" s="60" t="s">
        <v>1087</v>
      </c>
      <c r="F67" s="38" t="s">
        <v>266</v>
      </c>
      <c r="G67" s="60" t="s">
        <v>1088</v>
      </c>
      <c r="H67" s="97">
        <v>485000</v>
      </c>
      <c r="I67" s="93"/>
      <c r="J67" s="95"/>
      <c r="K67" s="96"/>
      <c r="L67" s="96" t="s">
        <v>479</v>
      </c>
      <c r="M67" s="5"/>
      <c r="N67" s="5"/>
      <c r="O67" s="5"/>
      <c r="P67" s="5"/>
      <c r="Q67" s="5"/>
      <c r="R67" s="5"/>
      <c r="S67" s="5"/>
      <c r="T67" s="5"/>
      <c r="U67" s="5"/>
      <c r="V67" s="5"/>
      <c r="W67" s="5"/>
      <c r="X67" s="5"/>
      <c r="Y67" s="5"/>
      <c r="Z67" s="5"/>
      <c r="AA67" s="5"/>
      <c r="AB67" s="5"/>
      <c r="AC67" s="5"/>
    </row>
    <row r="68" spans="1:29" ht="215.25" thickBot="1">
      <c r="A68" s="38" t="s">
        <v>642</v>
      </c>
      <c r="B68" s="313"/>
      <c r="C68" s="314"/>
      <c r="D68" s="38" t="s">
        <v>645</v>
      </c>
      <c r="E68" s="38" t="s">
        <v>1090</v>
      </c>
      <c r="F68" s="38" t="s">
        <v>903</v>
      </c>
      <c r="G68" s="38" t="s">
        <v>1938</v>
      </c>
      <c r="H68" s="48" t="s">
        <v>643</v>
      </c>
      <c r="I68" s="38" t="s">
        <v>1939</v>
      </c>
      <c r="J68" s="38"/>
      <c r="K68" s="38"/>
      <c r="L68" s="36"/>
      <c r="M68" s="5"/>
      <c r="N68" s="5"/>
      <c r="O68" s="5"/>
      <c r="P68" s="5"/>
      <c r="Q68" s="5"/>
      <c r="R68" s="5"/>
      <c r="S68" s="5"/>
      <c r="T68" s="5"/>
      <c r="U68" s="5"/>
      <c r="V68" s="5"/>
      <c r="W68" s="5"/>
      <c r="X68" s="5"/>
      <c r="Y68" s="5"/>
      <c r="Z68" s="5"/>
      <c r="AA68" s="5"/>
      <c r="AB68" s="5"/>
      <c r="AC68" s="5"/>
    </row>
    <row r="69" spans="1:29" ht="215.25" thickBot="1">
      <c r="A69" s="38" t="s">
        <v>642</v>
      </c>
      <c r="B69" s="313"/>
      <c r="C69" s="314"/>
      <c r="D69" s="38" t="s">
        <v>850</v>
      </c>
      <c r="E69" s="38" t="s">
        <v>1089</v>
      </c>
      <c r="F69" s="38" t="s">
        <v>903</v>
      </c>
      <c r="G69" s="38" t="s">
        <v>1091</v>
      </c>
      <c r="H69" s="48" t="s">
        <v>643</v>
      </c>
      <c r="I69" s="38" t="s">
        <v>1939</v>
      </c>
      <c r="J69" s="38"/>
      <c r="K69" s="38"/>
      <c r="L69" s="36"/>
      <c r="M69" s="5"/>
      <c r="N69" s="5"/>
      <c r="O69" s="5"/>
      <c r="P69" s="5"/>
      <c r="Q69" s="5"/>
      <c r="R69" s="5"/>
      <c r="S69" s="5"/>
      <c r="T69" s="5"/>
      <c r="U69" s="5"/>
      <c r="V69" s="5"/>
      <c r="W69" s="5"/>
      <c r="X69" s="5"/>
      <c r="Y69" s="5"/>
      <c r="Z69" s="5"/>
      <c r="AA69" s="5"/>
      <c r="AB69" s="5"/>
      <c r="AC69" s="5"/>
    </row>
    <row r="70" spans="1:29" ht="132.75" thickBot="1">
      <c r="A70" s="38" t="s">
        <v>642</v>
      </c>
      <c r="B70" s="313"/>
      <c r="C70" s="314"/>
      <c r="D70" s="38" t="s">
        <v>851</v>
      </c>
      <c r="E70" s="38" t="s">
        <v>1092</v>
      </c>
      <c r="F70" s="38" t="s">
        <v>903</v>
      </c>
      <c r="G70" s="38" t="s">
        <v>1093</v>
      </c>
      <c r="H70" s="48">
        <v>500000</v>
      </c>
      <c r="I70" s="38" t="s">
        <v>1940</v>
      </c>
      <c r="J70" s="38"/>
      <c r="K70" s="38"/>
      <c r="L70" s="36"/>
      <c r="M70" s="5"/>
      <c r="N70" s="5"/>
      <c r="O70" s="5"/>
      <c r="P70" s="5"/>
      <c r="Q70" s="5"/>
      <c r="R70" s="5"/>
      <c r="S70" s="5"/>
      <c r="T70" s="5"/>
      <c r="U70" s="5"/>
      <c r="V70" s="5"/>
      <c r="W70" s="5"/>
      <c r="X70" s="5"/>
      <c r="Y70" s="5"/>
      <c r="Z70" s="5"/>
      <c r="AA70" s="5"/>
      <c r="AB70" s="5"/>
      <c r="AC70" s="5"/>
    </row>
    <row r="71" spans="1:29" ht="409.5" thickBot="1">
      <c r="A71" s="38" t="s">
        <v>583</v>
      </c>
      <c r="B71" s="313"/>
      <c r="C71" s="314"/>
      <c r="D71" s="38" t="s">
        <v>852</v>
      </c>
      <c r="E71" s="56" t="s">
        <v>1094</v>
      </c>
      <c r="F71" s="58" t="s">
        <v>266</v>
      </c>
      <c r="G71" s="56" t="s">
        <v>1941</v>
      </c>
      <c r="H71" s="77" t="s">
        <v>268</v>
      </c>
      <c r="I71" s="58" t="s">
        <v>1942</v>
      </c>
      <c r="J71" s="78" t="s">
        <v>385</v>
      </c>
      <c r="K71" s="56" t="s">
        <v>644</v>
      </c>
      <c r="L71" s="56" t="s">
        <v>1943</v>
      </c>
      <c r="M71" s="5"/>
      <c r="N71" s="5"/>
      <c r="O71" s="5"/>
      <c r="P71" s="5"/>
      <c r="Q71" s="5"/>
      <c r="R71" s="5"/>
      <c r="S71" s="5"/>
      <c r="T71" s="5"/>
      <c r="U71" s="5"/>
      <c r="V71" s="5"/>
      <c r="W71" s="5"/>
      <c r="X71" s="5"/>
      <c r="Y71" s="5"/>
      <c r="Z71" s="5"/>
      <c r="AA71" s="5"/>
      <c r="AB71" s="5"/>
      <c r="AC71" s="5"/>
    </row>
    <row r="72" spans="1:29" ht="409.5" thickBot="1">
      <c r="A72" s="38" t="s">
        <v>583</v>
      </c>
      <c r="B72" s="313"/>
      <c r="C72" s="314"/>
      <c r="D72" s="38" t="s">
        <v>853</v>
      </c>
      <c r="E72" s="56" t="s">
        <v>1095</v>
      </c>
      <c r="F72" s="58" t="s">
        <v>266</v>
      </c>
      <c r="G72" s="56" t="s">
        <v>1944</v>
      </c>
      <c r="H72" s="77" t="s">
        <v>268</v>
      </c>
      <c r="I72" s="58" t="s">
        <v>1942</v>
      </c>
      <c r="J72" s="78"/>
      <c r="K72" s="56" t="s">
        <v>644</v>
      </c>
      <c r="L72" s="56" t="s">
        <v>1945</v>
      </c>
      <c r="M72" s="5"/>
      <c r="N72" s="5"/>
      <c r="O72" s="5"/>
      <c r="P72" s="5"/>
      <c r="Q72" s="5"/>
      <c r="R72" s="5"/>
      <c r="S72" s="5"/>
      <c r="T72" s="5"/>
      <c r="U72" s="5"/>
      <c r="V72" s="5"/>
      <c r="W72" s="5"/>
      <c r="X72" s="5"/>
      <c r="Y72" s="5"/>
      <c r="Z72" s="5"/>
      <c r="AA72" s="5"/>
      <c r="AB72" s="5"/>
      <c r="AC72" s="5"/>
    </row>
    <row r="73" spans="1:29" ht="116.25" thickBot="1">
      <c r="A73" s="38" t="s">
        <v>501</v>
      </c>
      <c r="B73" s="313"/>
      <c r="C73" s="314"/>
      <c r="D73" s="38" t="s">
        <v>854</v>
      </c>
      <c r="E73" s="38" t="s">
        <v>1096</v>
      </c>
      <c r="F73" s="38" t="s">
        <v>903</v>
      </c>
      <c r="G73" s="38" t="s">
        <v>1097</v>
      </c>
      <c r="H73" s="48">
        <v>10000</v>
      </c>
      <c r="I73" s="38" t="s">
        <v>646</v>
      </c>
      <c r="J73" s="38" t="s">
        <v>1946</v>
      </c>
      <c r="K73" s="38"/>
      <c r="L73" s="36" t="s">
        <v>1947</v>
      </c>
      <c r="M73" s="5"/>
      <c r="N73" s="5"/>
      <c r="O73" s="5"/>
      <c r="P73" s="5"/>
      <c r="Q73" s="5"/>
      <c r="R73" s="5"/>
      <c r="S73" s="5"/>
      <c r="T73" s="5"/>
      <c r="U73" s="5"/>
      <c r="V73" s="5"/>
      <c r="W73" s="5"/>
      <c r="X73" s="5"/>
      <c r="Y73" s="5"/>
      <c r="Z73" s="5"/>
      <c r="AA73" s="5"/>
      <c r="AB73" s="5"/>
      <c r="AC73" s="5"/>
    </row>
    <row r="74" spans="1:29" ht="297.75" thickBot="1">
      <c r="A74" s="38" t="s">
        <v>486</v>
      </c>
      <c r="B74" s="38" t="s">
        <v>49</v>
      </c>
      <c r="C74" s="90" t="s">
        <v>1948</v>
      </c>
      <c r="D74" s="38" t="s">
        <v>63</v>
      </c>
      <c r="E74" s="60" t="s">
        <v>1098</v>
      </c>
      <c r="F74" s="60" t="s">
        <v>266</v>
      </c>
      <c r="G74" s="60" t="s">
        <v>1949</v>
      </c>
      <c r="H74" s="98">
        <v>10000</v>
      </c>
      <c r="I74" s="99" t="s">
        <v>647</v>
      </c>
      <c r="J74" s="100"/>
      <c r="K74" s="60" t="s">
        <v>1950</v>
      </c>
      <c r="L74" s="96" t="s">
        <v>1951</v>
      </c>
      <c r="M74" s="5"/>
      <c r="N74" s="5"/>
      <c r="O74" s="5"/>
      <c r="P74" s="5"/>
      <c r="Q74" s="5"/>
      <c r="R74" s="5"/>
      <c r="S74" s="5"/>
      <c r="T74" s="5"/>
      <c r="U74" s="5"/>
      <c r="V74" s="5"/>
      <c r="W74" s="5"/>
      <c r="X74" s="5"/>
      <c r="Y74" s="5"/>
      <c r="Z74" s="5"/>
      <c r="AA74" s="5"/>
      <c r="AB74" s="5"/>
      <c r="AC74" s="5"/>
    </row>
    <row r="75" spans="1:29" ht="396" customHeight="1" thickBot="1">
      <c r="A75" s="38" t="s">
        <v>302</v>
      </c>
      <c r="B75" s="313" t="s">
        <v>67</v>
      </c>
      <c r="C75" s="314" t="s">
        <v>1099</v>
      </c>
      <c r="D75" s="40" t="s">
        <v>86</v>
      </c>
      <c r="E75" s="38" t="s">
        <v>1952</v>
      </c>
      <c r="F75" s="58" t="s">
        <v>266</v>
      </c>
      <c r="G75" s="38" t="s">
        <v>1100</v>
      </c>
      <c r="H75" s="48" t="s">
        <v>648</v>
      </c>
      <c r="I75" s="38" t="s">
        <v>1953</v>
      </c>
      <c r="J75" s="38" t="s">
        <v>649</v>
      </c>
      <c r="K75" s="38" t="s">
        <v>1954</v>
      </c>
      <c r="L75" s="17" t="s">
        <v>1101</v>
      </c>
      <c r="M75" s="5"/>
      <c r="N75" s="5"/>
      <c r="O75" s="5"/>
      <c r="P75" s="5"/>
      <c r="Q75" s="5"/>
      <c r="R75" s="5"/>
      <c r="S75" s="5"/>
      <c r="T75" s="5"/>
      <c r="U75" s="5"/>
      <c r="V75" s="5"/>
      <c r="W75" s="5"/>
      <c r="X75" s="5"/>
      <c r="Y75" s="5"/>
      <c r="Z75" s="5"/>
      <c r="AA75" s="5"/>
      <c r="AB75" s="5"/>
      <c r="AC75" s="5"/>
    </row>
    <row r="76" spans="1:29" ht="409.5" thickBot="1">
      <c r="A76" s="38" t="s">
        <v>302</v>
      </c>
      <c r="B76" s="313"/>
      <c r="C76" s="314"/>
      <c r="D76" s="40" t="s">
        <v>68</v>
      </c>
      <c r="E76" s="40" t="s">
        <v>1955</v>
      </c>
      <c r="F76" s="58" t="s">
        <v>266</v>
      </c>
      <c r="G76" s="38" t="s">
        <v>1102</v>
      </c>
      <c r="H76" s="48" t="s">
        <v>650</v>
      </c>
      <c r="I76" s="40" t="s">
        <v>1953</v>
      </c>
      <c r="J76" s="38" t="s">
        <v>1956</v>
      </c>
      <c r="K76" s="40" t="s">
        <v>1103</v>
      </c>
      <c r="L76" s="17" t="s">
        <v>1104</v>
      </c>
      <c r="M76" s="5"/>
      <c r="N76" s="5"/>
      <c r="O76" s="5"/>
      <c r="P76" s="5"/>
      <c r="Q76" s="5"/>
      <c r="R76" s="5"/>
      <c r="S76" s="5"/>
      <c r="T76" s="5"/>
      <c r="U76" s="5"/>
      <c r="V76" s="5"/>
      <c r="W76" s="5"/>
      <c r="X76" s="5"/>
      <c r="Y76" s="5"/>
      <c r="Z76" s="5"/>
      <c r="AA76" s="5"/>
      <c r="AB76" s="5"/>
      <c r="AC76" s="5"/>
    </row>
    <row r="77" spans="1:29" ht="94.5" customHeight="1" thickBot="1">
      <c r="A77" s="38" t="s">
        <v>302</v>
      </c>
      <c r="B77" s="313"/>
      <c r="C77" s="314"/>
      <c r="D77" s="40" t="s">
        <v>87</v>
      </c>
      <c r="E77" s="38" t="s">
        <v>1957</v>
      </c>
      <c r="F77" s="58" t="s">
        <v>266</v>
      </c>
      <c r="G77" s="38" t="s">
        <v>1958</v>
      </c>
      <c r="H77" s="48" t="s">
        <v>360</v>
      </c>
      <c r="I77" s="38" t="s">
        <v>1959</v>
      </c>
      <c r="J77" s="38" t="s">
        <v>649</v>
      </c>
      <c r="K77" s="38" t="s">
        <v>1960</v>
      </c>
      <c r="L77" s="17" t="s">
        <v>1105</v>
      </c>
      <c r="M77" s="5"/>
      <c r="N77" s="5"/>
      <c r="O77" s="5"/>
      <c r="P77" s="5"/>
      <c r="Q77" s="5"/>
      <c r="R77" s="5"/>
      <c r="S77" s="5"/>
      <c r="T77" s="5"/>
      <c r="U77" s="5"/>
      <c r="V77" s="5"/>
      <c r="W77" s="5"/>
      <c r="X77" s="5"/>
      <c r="Y77" s="5"/>
      <c r="Z77" s="5"/>
      <c r="AA77" s="5"/>
      <c r="AB77" s="5"/>
      <c r="AC77" s="5"/>
    </row>
    <row r="78" spans="1:29" ht="248.25" thickBot="1">
      <c r="A78" s="38" t="s">
        <v>651</v>
      </c>
      <c r="B78" s="313" t="s">
        <v>69</v>
      </c>
      <c r="C78" s="314" t="s">
        <v>1961</v>
      </c>
      <c r="D78" s="38" t="s">
        <v>70</v>
      </c>
      <c r="E78" s="101" t="s">
        <v>1962</v>
      </c>
      <c r="F78" s="58" t="s">
        <v>266</v>
      </c>
      <c r="G78" s="54" t="s">
        <v>1106</v>
      </c>
      <c r="H78" s="102" t="s">
        <v>652</v>
      </c>
      <c r="I78" s="54" t="s">
        <v>653</v>
      </c>
      <c r="J78" s="54"/>
      <c r="K78" s="54" t="s">
        <v>1963</v>
      </c>
      <c r="L78" s="54" t="s">
        <v>1107</v>
      </c>
      <c r="M78" s="5"/>
      <c r="N78" s="5"/>
      <c r="O78" s="5"/>
      <c r="P78" s="5"/>
      <c r="Q78" s="5"/>
      <c r="R78" s="5"/>
      <c r="S78" s="5"/>
      <c r="T78" s="5"/>
      <c r="U78" s="5"/>
      <c r="V78" s="5"/>
      <c r="W78" s="5"/>
      <c r="X78" s="5"/>
      <c r="Y78" s="5"/>
      <c r="Z78" s="5"/>
      <c r="AA78" s="5"/>
      <c r="AB78" s="5"/>
      <c r="AC78" s="5"/>
    </row>
    <row r="79" spans="1:29" ht="231.75" thickBot="1">
      <c r="A79" s="38" t="s">
        <v>651</v>
      </c>
      <c r="B79" s="313"/>
      <c r="C79" s="314"/>
      <c r="D79" s="40" t="s">
        <v>71</v>
      </c>
      <c r="E79" s="16" t="s">
        <v>1108</v>
      </c>
      <c r="F79" s="58" t="s">
        <v>266</v>
      </c>
      <c r="G79" s="16" t="s">
        <v>1109</v>
      </c>
      <c r="H79" s="103" t="s">
        <v>654</v>
      </c>
      <c r="I79" s="16" t="s">
        <v>655</v>
      </c>
      <c r="J79" s="104"/>
      <c r="K79" s="16" t="s">
        <v>656</v>
      </c>
      <c r="L79" s="16" t="s">
        <v>1110</v>
      </c>
      <c r="M79" s="5"/>
      <c r="N79" s="5"/>
      <c r="O79" s="5"/>
      <c r="P79" s="5"/>
      <c r="Q79" s="5"/>
      <c r="R79" s="5"/>
      <c r="S79" s="5"/>
      <c r="T79" s="5"/>
      <c r="U79" s="5"/>
      <c r="V79" s="5"/>
      <c r="W79" s="5"/>
      <c r="X79" s="5"/>
      <c r="Y79" s="5"/>
      <c r="Z79" s="5"/>
      <c r="AA79" s="5"/>
      <c r="AB79" s="5"/>
      <c r="AC79" s="5"/>
    </row>
    <row r="80" spans="1:29" ht="231.75" thickBot="1">
      <c r="A80" s="38" t="s">
        <v>651</v>
      </c>
      <c r="B80" s="313"/>
      <c r="C80" s="314"/>
      <c r="D80" s="38" t="s">
        <v>72</v>
      </c>
      <c r="E80" s="16" t="s">
        <v>1111</v>
      </c>
      <c r="F80" s="58" t="s">
        <v>266</v>
      </c>
      <c r="G80" s="16" t="s">
        <v>1112</v>
      </c>
      <c r="H80" s="103" t="s">
        <v>657</v>
      </c>
      <c r="I80" s="16" t="s">
        <v>655</v>
      </c>
      <c r="J80" s="104"/>
      <c r="K80" s="16" t="s">
        <v>1964</v>
      </c>
      <c r="L80" s="18" t="s">
        <v>1110</v>
      </c>
      <c r="M80" s="5"/>
      <c r="N80" s="5"/>
      <c r="O80" s="5"/>
      <c r="P80" s="5"/>
      <c r="Q80" s="5"/>
      <c r="R80" s="5"/>
      <c r="S80" s="5"/>
      <c r="T80" s="5"/>
      <c r="U80" s="5"/>
      <c r="V80" s="5"/>
      <c r="W80" s="5"/>
      <c r="X80" s="5"/>
      <c r="Y80" s="5"/>
      <c r="Z80" s="5"/>
      <c r="AA80" s="5"/>
      <c r="AB80" s="5"/>
      <c r="AC80" s="5"/>
    </row>
    <row r="81" spans="1:29" ht="248.25" thickBot="1">
      <c r="A81" s="38" t="s">
        <v>651</v>
      </c>
      <c r="B81" s="313" t="s">
        <v>100</v>
      </c>
      <c r="C81" s="314" t="s">
        <v>1965</v>
      </c>
      <c r="D81" s="38" t="s">
        <v>101</v>
      </c>
      <c r="E81" s="16" t="s">
        <v>1113</v>
      </c>
      <c r="F81" s="58" t="s">
        <v>266</v>
      </c>
      <c r="G81" s="18" t="s">
        <v>1966</v>
      </c>
      <c r="H81" s="266" t="s">
        <v>1967</v>
      </c>
      <c r="I81" s="16" t="s">
        <v>1114</v>
      </c>
      <c r="J81" s="18"/>
      <c r="K81" s="16" t="s">
        <v>1968</v>
      </c>
      <c r="L81" s="55" t="s">
        <v>1969</v>
      </c>
      <c r="M81" s="5"/>
      <c r="N81" s="5"/>
      <c r="O81" s="5"/>
      <c r="P81" s="5"/>
      <c r="Q81" s="5"/>
      <c r="R81" s="5"/>
      <c r="S81" s="5"/>
      <c r="T81" s="5"/>
      <c r="U81" s="5"/>
      <c r="V81" s="5"/>
      <c r="W81" s="5"/>
      <c r="X81" s="5"/>
      <c r="Y81" s="5"/>
      <c r="Z81" s="5"/>
      <c r="AA81" s="5"/>
      <c r="AB81" s="5"/>
      <c r="AC81" s="5"/>
    </row>
    <row r="82" spans="1:29" ht="409.5" thickBot="1">
      <c r="A82" s="38" t="s">
        <v>651</v>
      </c>
      <c r="B82" s="313"/>
      <c r="C82" s="314"/>
      <c r="D82" s="38" t="s">
        <v>102</v>
      </c>
      <c r="E82" s="16" t="s">
        <v>1115</v>
      </c>
      <c r="F82" s="58" t="s">
        <v>266</v>
      </c>
      <c r="G82" s="72" t="s">
        <v>1970</v>
      </c>
      <c r="H82" s="94" t="s">
        <v>658</v>
      </c>
      <c r="I82" s="60" t="s">
        <v>1971</v>
      </c>
      <c r="J82" s="95" t="s">
        <v>980</v>
      </c>
      <c r="K82" s="60" t="s">
        <v>1972</v>
      </c>
      <c r="L82" s="73" t="s">
        <v>1973</v>
      </c>
      <c r="M82" s="5"/>
      <c r="N82" s="5"/>
      <c r="O82" s="5"/>
      <c r="P82" s="5"/>
      <c r="Q82" s="5"/>
      <c r="R82" s="5"/>
      <c r="S82" s="5"/>
      <c r="T82" s="5"/>
      <c r="U82" s="5"/>
      <c r="V82" s="5"/>
      <c r="W82" s="5"/>
      <c r="X82" s="5"/>
      <c r="Y82" s="5"/>
      <c r="Z82" s="5"/>
      <c r="AA82" s="5"/>
      <c r="AB82" s="5"/>
      <c r="AC82" s="5"/>
    </row>
    <row r="83" spans="1:29" ht="409.5" thickBot="1">
      <c r="A83" s="38" t="s">
        <v>651</v>
      </c>
      <c r="B83" s="313"/>
      <c r="C83" s="314"/>
      <c r="D83" s="38" t="s">
        <v>105</v>
      </c>
      <c r="E83" s="16" t="s">
        <v>1116</v>
      </c>
      <c r="F83" s="58" t="s">
        <v>266</v>
      </c>
      <c r="G83" s="60" t="s">
        <v>1974</v>
      </c>
      <c r="H83" s="103" t="s">
        <v>1975</v>
      </c>
      <c r="I83" s="16" t="s">
        <v>1976</v>
      </c>
      <c r="J83" s="104" t="s">
        <v>981</v>
      </c>
      <c r="K83" s="16" t="s">
        <v>1977</v>
      </c>
      <c r="L83" s="16" t="s">
        <v>1117</v>
      </c>
      <c r="M83" s="5"/>
      <c r="N83" s="5"/>
      <c r="O83" s="5"/>
      <c r="P83" s="5"/>
      <c r="Q83" s="5"/>
      <c r="R83" s="5"/>
      <c r="S83" s="5"/>
      <c r="T83" s="5"/>
      <c r="U83" s="5"/>
      <c r="V83" s="5"/>
      <c r="W83" s="5"/>
      <c r="X83" s="5"/>
      <c r="Y83" s="5"/>
      <c r="Z83" s="5"/>
      <c r="AA83" s="5"/>
      <c r="AB83" s="5"/>
      <c r="AC83" s="5"/>
    </row>
    <row r="84" spans="1:29" ht="264.75" thickBot="1">
      <c r="A84" s="38" t="s">
        <v>651</v>
      </c>
      <c r="B84" s="313"/>
      <c r="C84" s="314"/>
      <c r="D84" s="38" t="s">
        <v>855</v>
      </c>
      <c r="E84" s="16" t="s">
        <v>1118</v>
      </c>
      <c r="F84" s="58" t="s">
        <v>266</v>
      </c>
      <c r="G84" s="16" t="s">
        <v>1978</v>
      </c>
      <c r="H84" s="103" t="s">
        <v>1119</v>
      </c>
      <c r="I84" s="16" t="s">
        <v>1120</v>
      </c>
      <c r="J84" s="104"/>
      <c r="K84" s="16" t="s">
        <v>423</v>
      </c>
      <c r="L84" s="16" t="s">
        <v>1979</v>
      </c>
      <c r="M84" s="5"/>
      <c r="N84" s="5"/>
      <c r="O84" s="5"/>
      <c r="P84" s="5"/>
      <c r="Q84" s="5"/>
      <c r="R84" s="5"/>
      <c r="S84" s="5"/>
      <c r="T84" s="5"/>
      <c r="U84" s="5"/>
      <c r="V84" s="5"/>
      <c r="W84" s="5"/>
      <c r="X84" s="5"/>
      <c r="Y84" s="5"/>
      <c r="Z84" s="5"/>
      <c r="AA84" s="5"/>
      <c r="AB84" s="5"/>
      <c r="AC84" s="5"/>
    </row>
    <row r="85" spans="1:29" ht="149.25" thickBot="1">
      <c r="A85" s="38" t="s">
        <v>651</v>
      </c>
      <c r="B85" s="313"/>
      <c r="C85" s="314"/>
      <c r="D85" s="38" t="s">
        <v>856</v>
      </c>
      <c r="E85" s="16" t="s">
        <v>1121</v>
      </c>
      <c r="F85" s="58" t="s">
        <v>266</v>
      </c>
      <c r="G85" s="16" t="s">
        <v>1122</v>
      </c>
      <c r="H85" s="103" t="s">
        <v>659</v>
      </c>
      <c r="I85" s="16" t="s">
        <v>660</v>
      </c>
      <c r="J85" s="104"/>
      <c r="K85" s="16"/>
      <c r="L85" s="16" t="s">
        <v>1123</v>
      </c>
      <c r="M85" s="5"/>
      <c r="N85" s="5"/>
      <c r="O85" s="5"/>
      <c r="P85" s="5"/>
      <c r="Q85" s="5"/>
      <c r="R85" s="5"/>
      <c r="S85" s="5"/>
      <c r="T85" s="5"/>
      <c r="U85" s="5"/>
      <c r="V85" s="5"/>
      <c r="W85" s="5"/>
      <c r="X85" s="5"/>
      <c r="Y85" s="5"/>
      <c r="Z85" s="5"/>
      <c r="AA85" s="5"/>
      <c r="AB85" s="5"/>
      <c r="AC85" s="5"/>
    </row>
    <row r="86" spans="1:29" ht="165.75" thickBot="1">
      <c r="A86" s="38" t="s">
        <v>651</v>
      </c>
      <c r="B86" s="313"/>
      <c r="C86" s="314"/>
      <c r="D86" s="38" t="s">
        <v>857</v>
      </c>
      <c r="E86" s="16" t="s">
        <v>1124</v>
      </c>
      <c r="F86" s="58" t="s">
        <v>266</v>
      </c>
      <c r="G86" s="16" t="s">
        <v>1125</v>
      </c>
      <c r="H86" s="103" t="s">
        <v>661</v>
      </c>
      <c r="I86" s="16" t="s">
        <v>660</v>
      </c>
      <c r="J86" s="104"/>
      <c r="K86" s="16"/>
      <c r="L86" s="16" t="s">
        <v>1123</v>
      </c>
      <c r="M86" s="5"/>
      <c r="N86" s="5"/>
      <c r="O86" s="5"/>
      <c r="P86" s="5"/>
      <c r="Q86" s="5"/>
      <c r="R86" s="5"/>
      <c r="S86" s="5"/>
      <c r="T86" s="5"/>
      <c r="U86" s="5"/>
      <c r="V86" s="5"/>
      <c r="W86" s="5"/>
      <c r="X86" s="5"/>
      <c r="Y86" s="5"/>
      <c r="Z86" s="5"/>
      <c r="AA86" s="5"/>
      <c r="AB86" s="5"/>
      <c r="AC86" s="5"/>
    </row>
    <row r="87" spans="1:29" ht="215.25" thickBot="1">
      <c r="A87" s="38" t="s">
        <v>651</v>
      </c>
      <c r="B87" s="313"/>
      <c r="C87" s="314"/>
      <c r="D87" s="38" t="s">
        <v>858</v>
      </c>
      <c r="E87" s="16" t="s">
        <v>1126</v>
      </c>
      <c r="F87" s="58" t="s">
        <v>266</v>
      </c>
      <c r="G87" s="16" t="s">
        <v>1127</v>
      </c>
      <c r="H87" s="103" t="s">
        <v>662</v>
      </c>
      <c r="I87" s="16" t="s">
        <v>660</v>
      </c>
      <c r="J87" s="104"/>
      <c r="K87" s="16"/>
      <c r="L87" s="16" t="s">
        <v>1123</v>
      </c>
      <c r="M87" s="5"/>
      <c r="N87" s="5"/>
      <c r="O87" s="5"/>
      <c r="P87" s="5"/>
      <c r="Q87" s="5"/>
      <c r="R87" s="5"/>
      <c r="S87" s="5"/>
      <c r="T87" s="5"/>
      <c r="U87" s="5"/>
      <c r="V87" s="5"/>
      <c r="W87" s="5"/>
      <c r="X87" s="5"/>
      <c r="Y87" s="5"/>
      <c r="Z87" s="5"/>
      <c r="AA87" s="5"/>
      <c r="AB87" s="5"/>
      <c r="AC87" s="5"/>
    </row>
    <row r="88" spans="1:29" ht="198.75" thickBot="1">
      <c r="A88" s="38" t="s">
        <v>651</v>
      </c>
      <c r="B88" s="313"/>
      <c r="C88" s="314"/>
      <c r="D88" s="38" t="s">
        <v>859</v>
      </c>
      <c r="E88" s="16" t="s">
        <v>1128</v>
      </c>
      <c r="F88" s="58" t="s">
        <v>266</v>
      </c>
      <c r="G88" s="16" t="s">
        <v>1129</v>
      </c>
      <c r="H88" s="103" t="s">
        <v>663</v>
      </c>
      <c r="I88" s="16" t="s">
        <v>1130</v>
      </c>
      <c r="J88" s="104"/>
      <c r="K88" s="16" t="s">
        <v>664</v>
      </c>
      <c r="L88" s="16" t="s">
        <v>1131</v>
      </c>
      <c r="M88" s="5"/>
      <c r="N88" s="5"/>
      <c r="O88" s="5"/>
      <c r="P88" s="5"/>
      <c r="Q88" s="5"/>
      <c r="R88" s="5"/>
      <c r="S88" s="5"/>
      <c r="T88" s="5"/>
      <c r="U88" s="5"/>
      <c r="V88" s="5"/>
      <c r="W88" s="5"/>
      <c r="X88" s="5"/>
      <c r="Y88" s="5"/>
      <c r="Z88" s="5"/>
      <c r="AA88" s="5"/>
      <c r="AB88" s="5"/>
      <c r="AC88" s="5"/>
    </row>
    <row r="89" spans="1:29" ht="394.5" thickBot="1">
      <c r="A89" s="38" t="s">
        <v>583</v>
      </c>
      <c r="B89" s="313"/>
      <c r="C89" s="314"/>
      <c r="D89" s="38" t="s">
        <v>860</v>
      </c>
      <c r="E89" s="58" t="s">
        <v>1132</v>
      </c>
      <c r="F89" s="58" t="s">
        <v>904</v>
      </c>
      <c r="G89" s="58" t="s">
        <v>1980</v>
      </c>
      <c r="H89" s="105" t="s">
        <v>268</v>
      </c>
      <c r="I89" s="58" t="s">
        <v>665</v>
      </c>
      <c r="J89" s="106"/>
      <c r="K89" s="58" t="s">
        <v>666</v>
      </c>
      <c r="L89" s="83" t="s">
        <v>1133</v>
      </c>
      <c r="M89" s="5"/>
      <c r="N89" s="5"/>
      <c r="O89" s="5"/>
      <c r="P89" s="5"/>
      <c r="Q89" s="5"/>
      <c r="R89" s="5"/>
      <c r="S89" s="5"/>
      <c r="T89" s="5"/>
      <c r="U89" s="5"/>
      <c r="V89" s="5"/>
      <c r="W89" s="5"/>
      <c r="X89" s="5"/>
      <c r="Y89" s="5"/>
      <c r="Z89" s="5"/>
      <c r="AA89" s="5"/>
      <c r="AB89" s="5"/>
      <c r="AC89" s="5"/>
    </row>
    <row r="90" spans="1:29" s="27" customFormat="1" ht="99.75" thickBot="1">
      <c r="A90" s="38" t="s">
        <v>486</v>
      </c>
      <c r="B90" s="107" t="s">
        <v>103</v>
      </c>
      <c r="C90" s="108" t="s">
        <v>1134</v>
      </c>
      <c r="D90" s="109" t="s">
        <v>104</v>
      </c>
      <c r="E90" s="110" t="s">
        <v>667</v>
      </c>
      <c r="F90" s="60" t="s">
        <v>266</v>
      </c>
      <c r="G90" s="110" t="s">
        <v>1135</v>
      </c>
      <c r="H90" s="111">
        <v>1398000</v>
      </c>
      <c r="I90" s="110" t="s">
        <v>668</v>
      </c>
      <c r="J90" s="95"/>
      <c r="K90" s="110"/>
      <c r="L90" s="110" t="s">
        <v>1136</v>
      </c>
      <c r="M90" s="5"/>
      <c r="N90" s="5"/>
      <c r="O90" s="5"/>
      <c r="P90" s="5"/>
      <c r="Q90" s="5"/>
      <c r="R90" s="5"/>
      <c r="S90" s="5"/>
      <c r="T90" s="5"/>
      <c r="U90" s="5"/>
      <c r="V90" s="5"/>
      <c r="W90" s="5"/>
      <c r="X90" s="5"/>
      <c r="Y90" s="5"/>
      <c r="Z90" s="5"/>
      <c r="AA90" s="5"/>
      <c r="AB90" s="5"/>
      <c r="AC90" s="5"/>
    </row>
    <row r="91" spans="1:29" ht="363.75" thickBot="1">
      <c r="A91" s="38" t="s">
        <v>302</v>
      </c>
      <c r="B91" s="325" t="s">
        <v>107</v>
      </c>
      <c r="C91" s="322" t="s">
        <v>106</v>
      </c>
      <c r="D91" s="38" t="s">
        <v>110</v>
      </c>
      <c r="E91" s="112" t="s">
        <v>1981</v>
      </c>
      <c r="F91" s="38" t="s">
        <v>963</v>
      </c>
      <c r="G91" s="38" t="s">
        <v>1137</v>
      </c>
      <c r="H91" s="48" t="s">
        <v>669</v>
      </c>
      <c r="I91" s="38" t="s">
        <v>971</v>
      </c>
      <c r="J91" s="38"/>
      <c r="K91" s="112"/>
      <c r="L91" s="17" t="s">
        <v>1138</v>
      </c>
      <c r="M91" s="5"/>
      <c r="N91" s="5"/>
      <c r="O91" s="5"/>
      <c r="P91" s="5"/>
      <c r="Q91" s="5"/>
      <c r="R91" s="5"/>
      <c r="S91" s="5"/>
      <c r="T91" s="5"/>
      <c r="U91" s="5"/>
      <c r="V91" s="5"/>
      <c r="W91" s="5"/>
      <c r="X91" s="5"/>
      <c r="Y91" s="5"/>
      <c r="Z91" s="5"/>
      <c r="AA91" s="5"/>
      <c r="AB91" s="5"/>
      <c r="AC91" s="5"/>
    </row>
    <row r="92" spans="1:29" s="27" customFormat="1" ht="83.25" thickBot="1">
      <c r="A92" s="38" t="s">
        <v>486</v>
      </c>
      <c r="B92" s="326"/>
      <c r="C92" s="323"/>
      <c r="D92" s="38" t="s">
        <v>810</v>
      </c>
      <c r="E92" s="113" t="s">
        <v>1013</v>
      </c>
      <c r="F92" s="93" t="s">
        <v>1017</v>
      </c>
      <c r="G92" s="113" t="s">
        <v>1139</v>
      </c>
      <c r="H92" s="114">
        <v>2000</v>
      </c>
      <c r="I92" s="113" t="s">
        <v>1987</v>
      </c>
      <c r="J92" s="63"/>
      <c r="K92" s="115"/>
      <c r="L92" s="116" t="s">
        <v>1136</v>
      </c>
      <c r="M92" s="5"/>
      <c r="N92" s="5"/>
      <c r="O92" s="5"/>
      <c r="P92" s="5"/>
      <c r="Q92" s="5"/>
      <c r="R92" s="5"/>
      <c r="S92" s="5"/>
      <c r="T92" s="5"/>
      <c r="U92" s="5"/>
      <c r="V92" s="5"/>
      <c r="W92" s="5"/>
      <c r="X92" s="5"/>
      <c r="Y92" s="5"/>
      <c r="Z92" s="5"/>
      <c r="AA92" s="5"/>
      <c r="AB92" s="5"/>
      <c r="AC92" s="5"/>
    </row>
    <row r="93" spans="1:29" s="27" customFormat="1" ht="149.25" thickBot="1">
      <c r="A93" s="38" t="s">
        <v>486</v>
      </c>
      <c r="B93" s="327"/>
      <c r="C93" s="323"/>
      <c r="D93" s="38" t="s">
        <v>811</v>
      </c>
      <c r="E93" s="99" t="s">
        <v>670</v>
      </c>
      <c r="F93" s="99" t="s">
        <v>445</v>
      </c>
      <c r="G93" s="99" t="s">
        <v>1982</v>
      </c>
      <c r="H93" s="117">
        <v>5000</v>
      </c>
      <c r="I93" s="118" t="s">
        <v>1986</v>
      </c>
      <c r="J93" s="38"/>
      <c r="K93" s="40"/>
      <c r="L93" s="67" t="s">
        <v>1140</v>
      </c>
      <c r="M93" s="5"/>
      <c r="N93" s="5"/>
      <c r="O93" s="5"/>
      <c r="P93" s="5"/>
      <c r="Q93" s="5"/>
      <c r="R93" s="5"/>
      <c r="S93" s="5"/>
      <c r="T93" s="5"/>
      <c r="U93" s="5"/>
      <c r="V93" s="5"/>
      <c r="W93" s="5"/>
      <c r="X93" s="5"/>
      <c r="Y93" s="5"/>
      <c r="Z93" s="5"/>
      <c r="AA93" s="5"/>
      <c r="AB93" s="5"/>
      <c r="AC93" s="5"/>
    </row>
    <row r="94" spans="1:29" ht="99.75" thickBot="1">
      <c r="A94" s="38" t="s">
        <v>486</v>
      </c>
      <c r="B94" s="40"/>
      <c r="C94" s="324"/>
      <c r="D94" s="38" t="s">
        <v>1011</v>
      </c>
      <c r="E94" s="99" t="s">
        <v>671</v>
      </c>
      <c r="F94" s="99" t="s">
        <v>445</v>
      </c>
      <c r="G94" s="99" t="s">
        <v>1983</v>
      </c>
      <c r="H94" s="117">
        <v>1000</v>
      </c>
      <c r="I94" s="118" t="s">
        <v>1985</v>
      </c>
      <c r="J94" s="38"/>
      <c r="K94" s="40"/>
      <c r="L94" s="67" t="s">
        <v>1136</v>
      </c>
      <c r="M94" s="5"/>
      <c r="N94" s="5"/>
      <c r="O94" s="5"/>
      <c r="P94" s="5"/>
      <c r="Q94" s="5"/>
      <c r="R94" s="5"/>
      <c r="S94" s="5"/>
      <c r="T94" s="5"/>
      <c r="U94" s="5"/>
      <c r="V94" s="5"/>
      <c r="W94" s="5"/>
      <c r="X94" s="5"/>
      <c r="Y94" s="5"/>
      <c r="Z94" s="5"/>
      <c r="AA94" s="5"/>
      <c r="AB94" s="5"/>
      <c r="AC94" s="5"/>
    </row>
    <row r="95" spans="1:29" ht="132.75" thickBot="1">
      <c r="A95" s="119" t="s">
        <v>651</v>
      </c>
      <c r="B95" s="329" t="s">
        <v>109</v>
      </c>
      <c r="C95" s="330" t="s">
        <v>108</v>
      </c>
      <c r="D95" s="119" t="s">
        <v>112</v>
      </c>
      <c r="E95" s="73" t="s">
        <v>1141</v>
      </c>
      <c r="F95" s="73" t="s">
        <v>1027</v>
      </c>
      <c r="G95" s="73" t="s">
        <v>1142</v>
      </c>
      <c r="H95" s="120" t="s">
        <v>341</v>
      </c>
      <c r="I95" s="73" t="s">
        <v>1984</v>
      </c>
      <c r="J95" s="121"/>
      <c r="K95" s="73"/>
      <c r="L95" s="55" t="s">
        <v>1143</v>
      </c>
      <c r="M95" s="5"/>
      <c r="N95" s="5"/>
      <c r="O95" s="5"/>
      <c r="P95" s="5"/>
      <c r="Q95" s="5"/>
      <c r="R95" s="5"/>
      <c r="S95" s="5"/>
      <c r="T95" s="5"/>
      <c r="U95" s="5"/>
      <c r="V95" s="5"/>
      <c r="W95" s="5"/>
      <c r="X95" s="5"/>
      <c r="Y95" s="5"/>
      <c r="Z95" s="5"/>
      <c r="AA95" s="5"/>
      <c r="AB95" s="5"/>
      <c r="AC95" s="5"/>
    </row>
    <row r="96" spans="1:29" ht="330.75" thickBot="1">
      <c r="A96" s="38" t="s">
        <v>651</v>
      </c>
      <c r="B96" s="313"/>
      <c r="C96" s="314"/>
      <c r="D96" s="38" t="s">
        <v>111</v>
      </c>
      <c r="E96" s="18" t="s">
        <v>1144</v>
      </c>
      <c r="F96" s="58" t="s">
        <v>266</v>
      </c>
      <c r="G96" s="18" t="s">
        <v>1988</v>
      </c>
      <c r="H96" s="122" t="s">
        <v>342</v>
      </c>
      <c r="I96" s="18" t="s">
        <v>1145</v>
      </c>
      <c r="J96" s="123"/>
      <c r="K96" s="18" t="s">
        <v>1989</v>
      </c>
      <c r="L96" s="18" t="s">
        <v>1143</v>
      </c>
      <c r="M96" s="5"/>
      <c r="N96" s="5"/>
      <c r="O96" s="5"/>
      <c r="P96" s="5"/>
      <c r="Q96" s="5"/>
      <c r="R96" s="5"/>
      <c r="S96" s="5"/>
      <c r="T96" s="5"/>
      <c r="U96" s="5"/>
      <c r="V96" s="5"/>
      <c r="W96" s="5"/>
      <c r="X96" s="5"/>
      <c r="Y96" s="5"/>
      <c r="Z96" s="5"/>
      <c r="AA96" s="5"/>
      <c r="AB96" s="5"/>
      <c r="AC96" s="5"/>
    </row>
    <row r="97" spans="1:29" s="24" customFormat="1" ht="132.75" thickBot="1">
      <c r="A97" s="38" t="s">
        <v>651</v>
      </c>
      <c r="B97" s="313"/>
      <c r="C97" s="314"/>
      <c r="D97" s="38" t="s">
        <v>113</v>
      </c>
      <c r="E97" s="16" t="s">
        <v>1990</v>
      </c>
      <c r="F97" s="58" t="s">
        <v>266</v>
      </c>
      <c r="G97" s="16" t="s">
        <v>1991</v>
      </c>
      <c r="H97" s="103" t="s">
        <v>341</v>
      </c>
      <c r="I97" s="16" t="s">
        <v>1992</v>
      </c>
      <c r="J97" s="16"/>
      <c r="K97" s="16" t="s">
        <v>672</v>
      </c>
      <c r="L97" s="16" t="s">
        <v>1146</v>
      </c>
      <c r="M97" s="5"/>
      <c r="N97" s="5"/>
      <c r="O97" s="5"/>
      <c r="P97" s="5"/>
      <c r="Q97" s="5"/>
      <c r="R97" s="5"/>
      <c r="S97" s="5"/>
      <c r="T97" s="5"/>
      <c r="U97" s="5"/>
      <c r="V97" s="5"/>
      <c r="W97" s="5"/>
      <c r="X97" s="5"/>
      <c r="Y97" s="5"/>
      <c r="Z97" s="5"/>
      <c r="AA97" s="5"/>
      <c r="AB97" s="5"/>
      <c r="AC97" s="5"/>
    </row>
    <row r="98" spans="1:29" ht="409.5" thickBot="1">
      <c r="A98" s="38" t="s">
        <v>651</v>
      </c>
      <c r="B98" s="313"/>
      <c r="C98" s="314"/>
      <c r="D98" s="38" t="s">
        <v>812</v>
      </c>
      <c r="E98" s="53" t="s">
        <v>1147</v>
      </c>
      <c r="F98" s="58" t="s">
        <v>266</v>
      </c>
      <c r="G98" s="53" t="s">
        <v>1148</v>
      </c>
      <c r="H98" s="124" t="s">
        <v>1149</v>
      </c>
      <c r="I98" s="53" t="s">
        <v>1150</v>
      </c>
      <c r="J98" s="53"/>
      <c r="K98" s="125" t="s">
        <v>1993</v>
      </c>
      <c r="L98" s="53" t="s">
        <v>1143</v>
      </c>
      <c r="M98" s="5"/>
      <c r="N98" s="5"/>
      <c r="O98" s="5"/>
      <c r="P98" s="5"/>
      <c r="Q98" s="5"/>
      <c r="R98" s="5"/>
      <c r="S98" s="5"/>
      <c r="T98" s="5"/>
      <c r="U98" s="5"/>
      <c r="V98" s="5"/>
      <c r="W98" s="5"/>
      <c r="X98" s="5"/>
      <c r="Y98" s="5"/>
      <c r="Z98" s="5"/>
      <c r="AA98" s="5"/>
      <c r="AB98" s="5"/>
      <c r="AC98" s="5"/>
    </row>
    <row r="99" spans="1:29" ht="20.25" customHeight="1" thickBot="1">
      <c r="A99" s="310" t="s">
        <v>129</v>
      </c>
      <c r="B99" s="311"/>
      <c r="C99" s="311"/>
      <c r="D99" s="311"/>
      <c r="E99" s="311"/>
      <c r="F99" s="311"/>
      <c r="G99" s="311"/>
      <c r="H99" s="311"/>
      <c r="I99" s="311"/>
      <c r="J99" s="311"/>
      <c r="K99" s="311"/>
      <c r="L99" s="312"/>
      <c r="M99" s="14"/>
      <c r="N99" s="14"/>
      <c r="O99" s="14"/>
      <c r="P99" s="14"/>
      <c r="Q99" s="14"/>
      <c r="R99" s="14"/>
      <c r="S99" s="14"/>
      <c r="T99" s="14"/>
      <c r="U99" s="14"/>
      <c r="V99" s="14"/>
      <c r="W99" s="14"/>
      <c r="X99" s="14"/>
      <c r="Y99" s="14"/>
      <c r="Z99" s="14"/>
      <c r="AA99" s="14"/>
      <c r="AB99" s="14"/>
      <c r="AC99" s="14"/>
    </row>
    <row r="100" spans="1:29" ht="149.25" thickBot="1">
      <c r="A100" s="38" t="s">
        <v>328</v>
      </c>
      <c r="B100" s="313" t="s">
        <v>50</v>
      </c>
      <c r="C100" s="314" t="s">
        <v>1151</v>
      </c>
      <c r="D100" s="38" t="s">
        <v>22</v>
      </c>
      <c r="E100" s="38" t="s">
        <v>1994</v>
      </c>
      <c r="F100" s="38" t="s">
        <v>266</v>
      </c>
      <c r="G100" s="38" t="s">
        <v>1995</v>
      </c>
      <c r="H100" s="48" t="s">
        <v>279</v>
      </c>
      <c r="I100" s="38" t="s">
        <v>1996</v>
      </c>
      <c r="J100" s="38"/>
      <c r="K100" s="38"/>
      <c r="L100" s="36" t="s">
        <v>1136</v>
      </c>
      <c r="M100" s="4"/>
      <c r="N100" s="4"/>
      <c r="O100" s="4"/>
      <c r="P100" s="4"/>
      <c r="Q100" s="4"/>
      <c r="R100" s="4"/>
      <c r="S100" s="4"/>
      <c r="T100" s="4"/>
      <c r="U100" s="4"/>
      <c r="V100" s="4"/>
      <c r="W100" s="4"/>
      <c r="X100" s="4"/>
      <c r="Y100" s="4"/>
      <c r="Z100" s="4"/>
      <c r="AA100" s="4"/>
      <c r="AB100" s="4"/>
      <c r="AC100" s="4"/>
    </row>
    <row r="101" spans="1:29" ht="66.75" thickBot="1">
      <c r="A101" s="38" t="s">
        <v>328</v>
      </c>
      <c r="B101" s="313"/>
      <c r="C101" s="314"/>
      <c r="D101" s="38" t="s">
        <v>73</v>
      </c>
      <c r="E101" s="38" t="s">
        <v>1152</v>
      </c>
      <c r="F101" s="38" t="s">
        <v>266</v>
      </c>
      <c r="G101" s="38" t="s">
        <v>1153</v>
      </c>
      <c r="H101" s="48" t="s">
        <v>673</v>
      </c>
      <c r="I101" s="38" t="s">
        <v>1997</v>
      </c>
      <c r="J101" s="38"/>
      <c r="K101" s="38"/>
      <c r="L101" s="36" t="s">
        <v>1136</v>
      </c>
      <c r="M101" s="4"/>
      <c r="N101" s="4"/>
      <c r="O101" s="4"/>
      <c r="P101" s="4"/>
      <c r="Q101" s="4"/>
      <c r="R101" s="4"/>
      <c r="S101" s="4"/>
      <c r="T101" s="4"/>
      <c r="U101" s="4"/>
      <c r="V101" s="4"/>
      <c r="W101" s="4"/>
      <c r="X101" s="4"/>
      <c r="Y101" s="4"/>
      <c r="Z101" s="4"/>
      <c r="AA101" s="4"/>
      <c r="AB101" s="4"/>
      <c r="AC101" s="4"/>
    </row>
    <row r="102" spans="1:29" ht="83.25" thickBot="1">
      <c r="A102" s="38" t="s">
        <v>328</v>
      </c>
      <c r="B102" s="313"/>
      <c r="C102" s="314"/>
      <c r="D102" s="38" t="s">
        <v>23</v>
      </c>
      <c r="E102" s="38" t="s">
        <v>1154</v>
      </c>
      <c r="F102" s="38" t="s">
        <v>266</v>
      </c>
      <c r="G102" s="38" t="s">
        <v>1155</v>
      </c>
      <c r="H102" s="48" t="s">
        <v>412</v>
      </c>
      <c r="I102" s="38" t="s">
        <v>1998</v>
      </c>
      <c r="J102" s="38"/>
      <c r="K102" s="38"/>
      <c r="L102" s="36" t="s">
        <v>1136</v>
      </c>
      <c r="M102" s="4"/>
      <c r="N102" s="4"/>
      <c r="O102" s="4"/>
      <c r="P102" s="4"/>
      <c r="Q102" s="4"/>
      <c r="R102" s="4"/>
      <c r="S102" s="4"/>
      <c r="T102" s="4"/>
      <c r="U102" s="4"/>
      <c r="V102" s="4"/>
      <c r="W102" s="4"/>
      <c r="X102" s="4"/>
      <c r="Y102" s="4"/>
      <c r="Z102" s="4"/>
      <c r="AA102" s="4"/>
      <c r="AB102" s="4"/>
      <c r="AC102" s="4"/>
    </row>
    <row r="103" spans="1:29" ht="99.75" thickBot="1">
      <c r="A103" s="38" t="s">
        <v>328</v>
      </c>
      <c r="B103" s="313"/>
      <c r="C103" s="314"/>
      <c r="D103" s="38" t="s">
        <v>675</v>
      </c>
      <c r="E103" s="38" t="s">
        <v>1156</v>
      </c>
      <c r="F103" s="38" t="s">
        <v>266</v>
      </c>
      <c r="G103" s="38" t="s">
        <v>1999</v>
      </c>
      <c r="H103" s="48" t="s">
        <v>676</v>
      </c>
      <c r="I103" s="38" t="s">
        <v>674</v>
      </c>
      <c r="J103" s="38"/>
      <c r="K103" s="38"/>
      <c r="L103" s="36" t="s">
        <v>1136</v>
      </c>
      <c r="M103" s="4"/>
      <c r="N103" s="4"/>
      <c r="O103" s="4"/>
      <c r="P103" s="4"/>
      <c r="Q103" s="4"/>
      <c r="R103" s="4"/>
      <c r="S103" s="4"/>
      <c r="T103" s="4"/>
      <c r="U103" s="4"/>
      <c r="V103" s="4"/>
      <c r="W103" s="4"/>
      <c r="X103" s="4"/>
      <c r="Y103" s="4"/>
      <c r="Z103" s="4"/>
      <c r="AA103" s="4"/>
      <c r="AB103" s="4"/>
      <c r="AC103" s="4"/>
    </row>
    <row r="104" spans="1:29" ht="83.25" thickBot="1">
      <c r="A104" s="38" t="s">
        <v>328</v>
      </c>
      <c r="B104" s="313"/>
      <c r="C104" s="314"/>
      <c r="D104" s="38" t="s">
        <v>677</v>
      </c>
      <c r="E104" s="38" t="s">
        <v>1157</v>
      </c>
      <c r="F104" s="38" t="s">
        <v>266</v>
      </c>
      <c r="G104" s="38" t="s">
        <v>2000</v>
      </c>
      <c r="H104" s="48" t="s">
        <v>410</v>
      </c>
      <c r="I104" s="38" t="s">
        <v>1998</v>
      </c>
      <c r="J104" s="38"/>
      <c r="K104" s="38"/>
      <c r="L104" s="36" t="s">
        <v>1136</v>
      </c>
      <c r="M104" s="4"/>
      <c r="N104" s="4"/>
      <c r="O104" s="4"/>
      <c r="P104" s="4"/>
      <c r="Q104" s="4"/>
      <c r="R104" s="4"/>
      <c r="S104" s="4"/>
      <c r="T104" s="4"/>
      <c r="U104" s="4"/>
      <c r="V104" s="4"/>
      <c r="W104" s="4"/>
      <c r="X104" s="4"/>
      <c r="Y104" s="4"/>
      <c r="Z104" s="4"/>
      <c r="AA104" s="4"/>
      <c r="AB104" s="4"/>
      <c r="AC104" s="4"/>
    </row>
    <row r="105" spans="1:29" ht="272.25" customHeight="1" thickBot="1">
      <c r="A105" s="38" t="s">
        <v>572</v>
      </c>
      <c r="B105" s="313"/>
      <c r="C105" s="314"/>
      <c r="D105" s="38" t="s">
        <v>678</v>
      </c>
      <c r="E105" s="38" t="s">
        <v>2001</v>
      </c>
      <c r="F105" s="38" t="s">
        <v>959</v>
      </c>
      <c r="G105" s="38" t="s">
        <v>1158</v>
      </c>
      <c r="H105" s="38" t="s">
        <v>679</v>
      </c>
      <c r="I105" s="38" t="s">
        <v>680</v>
      </c>
      <c r="J105" s="38"/>
      <c r="K105" s="38"/>
      <c r="L105" s="38" t="s">
        <v>1159</v>
      </c>
      <c r="M105" s="4"/>
      <c r="N105" s="4"/>
      <c r="O105" s="4"/>
      <c r="P105" s="4"/>
      <c r="Q105" s="4"/>
      <c r="R105" s="4"/>
      <c r="S105" s="4"/>
      <c r="T105" s="4"/>
      <c r="U105" s="4"/>
      <c r="V105" s="4"/>
      <c r="W105" s="4"/>
      <c r="X105" s="4"/>
      <c r="Y105" s="4"/>
      <c r="Z105" s="4"/>
      <c r="AA105" s="4"/>
      <c r="AB105" s="4"/>
      <c r="AC105" s="4"/>
    </row>
    <row r="106" spans="1:29" ht="347.25" thickBot="1">
      <c r="A106" s="38" t="s">
        <v>572</v>
      </c>
      <c r="B106" s="313"/>
      <c r="C106" s="314"/>
      <c r="D106" s="38" t="s">
        <v>681</v>
      </c>
      <c r="E106" s="38" t="s">
        <v>1160</v>
      </c>
      <c r="F106" s="38" t="s">
        <v>904</v>
      </c>
      <c r="G106" s="38" t="s">
        <v>1161</v>
      </c>
      <c r="H106" s="126" t="s">
        <v>682</v>
      </c>
      <c r="I106" s="38" t="s">
        <v>680</v>
      </c>
      <c r="J106" s="38" t="s">
        <v>2002</v>
      </c>
      <c r="K106" s="38"/>
      <c r="L106" s="38" t="s">
        <v>1162</v>
      </c>
      <c r="M106" s="4"/>
      <c r="N106" s="4"/>
      <c r="O106" s="4"/>
      <c r="P106" s="4"/>
      <c r="Q106" s="4"/>
      <c r="R106" s="4"/>
      <c r="S106" s="4"/>
      <c r="T106" s="4"/>
      <c r="U106" s="4"/>
      <c r="V106" s="4"/>
      <c r="W106" s="4"/>
      <c r="X106" s="4"/>
      <c r="Y106" s="4"/>
      <c r="Z106" s="4"/>
      <c r="AA106" s="4"/>
      <c r="AB106" s="4"/>
      <c r="AC106" s="4"/>
    </row>
    <row r="107" spans="1:29" ht="198.75" thickBot="1">
      <c r="A107" s="38" t="s">
        <v>328</v>
      </c>
      <c r="B107" s="313" t="s">
        <v>24</v>
      </c>
      <c r="C107" s="314" t="s">
        <v>2003</v>
      </c>
      <c r="D107" s="38" t="s">
        <v>25</v>
      </c>
      <c r="E107" s="38" t="s">
        <v>1164</v>
      </c>
      <c r="F107" s="38" t="s">
        <v>266</v>
      </c>
      <c r="G107" s="38" t="s">
        <v>1163</v>
      </c>
      <c r="H107" s="48" t="s">
        <v>410</v>
      </c>
      <c r="I107" s="38" t="s">
        <v>683</v>
      </c>
      <c r="J107" s="38"/>
      <c r="K107" s="38"/>
      <c r="L107" s="36" t="s">
        <v>1136</v>
      </c>
      <c r="M107" s="4"/>
      <c r="N107" s="4"/>
      <c r="O107" s="4"/>
      <c r="P107" s="4"/>
      <c r="Q107" s="4"/>
      <c r="R107" s="4"/>
      <c r="S107" s="4"/>
      <c r="T107" s="4"/>
      <c r="U107" s="4"/>
      <c r="V107" s="4"/>
      <c r="W107" s="4"/>
      <c r="X107" s="4"/>
      <c r="Y107" s="4"/>
      <c r="Z107" s="4"/>
      <c r="AA107" s="4"/>
      <c r="AB107" s="4"/>
      <c r="AC107" s="4"/>
    </row>
    <row r="108" spans="1:29" ht="149.25" thickBot="1">
      <c r="A108" s="38" t="s">
        <v>328</v>
      </c>
      <c r="B108" s="313"/>
      <c r="C108" s="314"/>
      <c r="D108" s="38" t="s">
        <v>74</v>
      </c>
      <c r="E108" s="38" t="s">
        <v>1165</v>
      </c>
      <c r="F108" s="38" t="s">
        <v>266</v>
      </c>
      <c r="G108" s="38" t="s">
        <v>1166</v>
      </c>
      <c r="H108" s="48" t="s">
        <v>676</v>
      </c>
      <c r="I108" s="38" t="s">
        <v>683</v>
      </c>
      <c r="J108" s="38"/>
      <c r="K108" s="38"/>
      <c r="L108" s="36" t="s">
        <v>1136</v>
      </c>
      <c r="M108" s="4"/>
      <c r="N108" s="4"/>
      <c r="O108" s="4"/>
      <c r="P108" s="4"/>
      <c r="Q108" s="4"/>
      <c r="R108" s="4"/>
      <c r="S108" s="4"/>
      <c r="T108" s="4"/>
      <c r="U108" s="4"/>
      <c r="V108" s="4"/>
      <c r="W108" s="4"/>
      <c r="X108" s="4"/>
      <c r="Y108" s="4"/>
      <c r="Z108" s="4"/>
      <c r="AA108" s="4"/>
      <c r="AB108" s="4"/>
      <c r="AC108" s="4"/>
    </row>
    <row r="109" spans="1:29" ht="281.25" thickBot="1">
      <c r="A109" s="38" t="s">
        <v>328</v>
      </c>
      <c r="B109" s="313"/>
      <c r="C109" s="314"/>
      <c r="D109" s="38" t="s">
        <v>75</v>
      </c>
      <c r="E109" s="38" t="s">
        <v>1167</v>
      </c>
      <c r="F109" s="38" t="s">
        <v>266</v>
      </c>
      <c r="G109" s="38" t="s">
        <v>1168</v>
      </c>
      <c r="H109" s="48" t="s">
        <v>412</v>
      </c>
      <c r="I109" s="38" t="s">
        <v>683</v>
      </c>
      <c r="J109" s="38"/>
      <c r="K109" s="38"/>
      <c r="L109" s="36" t="s">
        <v>1136</v>
      </c>
      <c r="M109" s="4"/>
      <c r="N109" s="4"/>
      <c r="O109" s="4"/>
      <c r="P109" s="4"/>
      <c r="Q109" s="4"/>
      <c r="R109" s="4"/>
      <c r="S109" s="4"/>
      <c r="T109" s="4"/>
      <c r="U109" s="4"/>
      <c r="V109" s="4"/>
      <c r="W109" s="4"/>
      <c r="X109" s="4"/>
      <c r="Y109" s="4"/>
      <c r="Z109" s="4"/>
      <c r="AA109" s="4"/>
      <c r="AB109" s="4"/>
      <c r="AC109" s="4"/>
    </row>
    <row r="110" spans="1:29" ht="132.75" thickBot="1">
      <c r="A110" s="38" t="s">
        <v>328</v>
      </c>
      <c r="B110" s="313"/>
      <c r="C110" s="314"/>
      <c r="D110" s="38" t="s">
        <v>684</v>
      </c>
      <c r="E110" s="38" t="s">
        <v>1169</v>
      </c>
      <c r="F110" s="38" t="s">
        <v>266</v>
      </c>
      <c r="G110" s="38" t="s">
        <v>1170</v>
      </c>
      <c r="H110" s="48" t="s">
        <v>676</v>
      </c>
      <c r="I110" s="38" t="s">
        <v>683</v>
      </c>
      <c r="J110" s="38"/>
      <c r="K110" s="38"/>
      <c r="L110" s="36" t="s">
        <v>1136</v>
      </c>
      <c r="M110" s="4"/>
      <c r="N110" s="4"/>
      <c r="O110" s="4"/>
      <c r="P110" s="4"/>
      <c r="Q110" s="4"/>
      <c r="R110" s="4"/>
      <c r="S110" s="4"/>
      <c r="T110" s="4"/>
      <c r="U110" s="4"/>
      <c r="V110" s="4"/>
      <c r="W110" s="4"/>
      <c r="X110" s="4"/>
      <c r="Y110" s="4"/>
      <c r="Z110" s="4"/>
      <c r="AA110" s="4"/>
      <c r="AB110" s="4"/>
      <c r="AC110" s="4"/>
    </row>
    <row r="111" spans="1:29" ht="165.75" thickBot="1">
      <c r="A111" s="38" t="s">
        <v>501</v>
      </c>
      <c r="B111" s="313"/>
      <c r="C111" s="314"/>
      <c r="D111" s="38" t="s">
        <v>685</v>
      </c>
      <c r="E111" s="38" t="s">
        <v>1171</v>
      </c>
      <c r="F111" s="38" t="s">
        <v>266</v>
      </c>
      <c r="G111" s="38" t="s">
        <v>1172</v>
      </c>
      <c r="H111" s="48">
        <v>5000</v>
      </c>
      <c r="I111" s="38" t="s">
        <v>501</v>
      </c>
      <c r="J111" s="38" t="s">
        <v>500</v>
      </c>
      <c r="K111" s="38"/>
      <c r="L111" s="36" t="s">
        <v>1136</v>
      </c>
      <c r="M111" s="4"/>
      <c r="N111" s="4"/>
      <c r="O111" s="4"/>
      <c r="P111" s="4"/>
      <c r="Q111" s="4"/>
      <c r="R111" s="4"/>
      <c r="S111" s="4"/>
      <c r="T111" s="4"/>
      <c r="U111" s="4"/>
      <c r="V111" s="4"/>
      <c r="W111" s="4"/>
      <c r="X111" s="4"/>
      <c r="Y111" s="4"/>
      <c r="Z111" s="4"/>
      <c r="AA111" s="4"/>
      <c r="AB111" s="4"/>
      <c r="AC111" s="4"/>
    </row>
    <row r="112" spans="1:29" ht="409.5" thickBot="1">
      <c r="A112" s="38" t="s">
        <v>606</v>
      </c>
      <c r="B112" s="313"/>
      <c r="C112" s="314"/>
      <c r="D112" s="38" t="s">
        <v>861</v>
      </c>
      <c r="E112" s="17" t="s">
        <v>1173</v>
      </c>
      <c r="F112" s="36" t="s">
        <v>267</v>
      </c>
      <c r="G112" s="38" t="s">
        <v>1174</v>
      </c>
      <c r="H112" s="127">
        <f>400000+600000+600000</f>
        <v>1600000</v>
      </c>
      <c r="I112" s="38" t="s">
        <v>1018</v>
      </c>
      <c r="J112" s="38" t="s">
        <v>2004</v>
      </c>
      <c r="K112" s="38" t="s">
        <v>391</v>
      </c>
      <c r="L112" s="17" t="s">
        <v>2005</v>
      </c>
      <c r="M112" s="4"/>
      <c r="N112" s="4"/>
      <c r="O112" s="4"/>
      <c r="P112" s="4"/>
      <c r="Q112" s="4"/>
      <c r="R112" s="4"/>
      <c r="S112" s="4"/>
      <c r="T112" s="4"/>
      <c r="U112" s="4"/>
      <c r="V112" s="4"/>
      <c r="W112" s="4"/>
      <c r="X112" s="4"/>
      <c r="Y112" s="4"/>
      <c r="Z112" s="4"/>
      <c r="AA112" s="4"/>
      <c r="AB112" s="4"/>
      <c r="AC112" s="4"/>
    </row>
    <row r="113" spans="1:29" ht="409.5" thickBot="1">
      <c r="A113" s="38" t="s">
        <v>606</v>
      </c>
      <c r="B113" s="313"/>
      <c r="C113" s="314"/>
      <c r="D113" s="38" t="s">
        <v>862</v>
      </c>
      <c r="E113" s="38" t="s">
        <v>1175</v>
      </c>
      <c r="F113" s="36" t="s">
        <v>267</v>
      </c>
      <c r="G113" s="38" t="s">
        <v>2006</v>
      </c>
      <c r="H113" s="127">
        <f>(2040000+2040000+2040000)+(2400000+2400000+2400000)</f>
        <v>13320000</v>
      </c>
      <c r="I113" s="38" t="s">
        <v>2007</v>
      </c>
      <c r="J113" s="38" t="s">
        <v>2004</v>
      </c>
      <c r="K113" s="38" t="s">
        <v>391</v>
      </c>
      <c r="L113" s="17" t="s">
        <v>2008</v>
      </c>
      <c r="M113" s="4"/>
      <c r="N113" s="4"/>
      <c r="O113" s="4"/>
      <c r="P113" s="4"/>
      <c r="Q113" s="4"/>
      <c r="R113" s="4"/>
      <c r="S113" s="4"/>
      <c r="T113" s="4"/>
      <c r="U113" s="4"/>
      <c r="V113" s="4"/>
      <c r="W113" s="4"/>
      <c r="X113" s="4"/>
      <c r="Y113" s="4"/>
      <c r="Z113" s="4"/>
      <c r="AA113" s="4"/>
      <c r="AB113" s="4"/>
      <c r="AC113" s="4"/>
    </row>
    <row r="114" spans="1:29" ht="132.75" thickBot="1">
      <c r="A114" s="38" t="s">
        <v>283</v>
      </c>
      <c r="B114" s="313" t="s">
        <v>29</v>
      </c>
      <c r="C114" s="314" t="s">
        <v>2009</v>
      </c>
      <c r="D114" s="38" t="s">
        <v>31</v>
      </c>
      <c r="E114" s="38" t="s">
        <v>1182</v>
      </c>
      <c r="F114" s="38" t="s">
        <v>266</v>
      </c>
      <c r="G114" s="38" t="s">
        <v>1176</v>
      </c>
      <c r="H114" s="48" t="s">
        <v>686</v>
      </c>
      <c r="I114" s="38" t="s">
        <v>608</v>
      </c>
      <c r="J114" s="38"/>
      <c r="K114" s="38"/>
      <c r="L114" s="36" t="s">
        <v>1177</v>
      </c>
      <c r="M114" s="4"/>
      <c r="N114" s="4"/>
      <c r="O114" s="4"/>
      <c r="P114" s="4"/>
      <c r="Q114" s="4"/>
      <c r="R114" s="4"/>
      <c r="S114" s="4"/>
      <c r="T114" s="4"/>
      <c r="U114" s="4"/>
      <c r="V114" s="4"/>
      <c r="W114" s="4"/>
      <c r="X114" s="4"/>
      <c r="Y114" s="4"/>
      <c r="Z114" s="4"/>
      <c r="AA114" s="4"/>
      <c r="AB114" s="4"/>
      <c r="AC114" s="4"/>
    </row>
    <row r="115" spans="1:29" ht="215.25" thickBot="1">
      <c r="A115" s="38" t="s">
        <v>283</v>
      </c>
      <c r="B115" s="313"/>
      <c r="C115" s="314"/>
      <c r="D115" s="38" t="s">
        <v>32</v>
      </c>
      <c r="E115" s="38" t="s">
        <v>1178</v>
      </c>
      <c r="F115" s="38" t="s">
        <v>266</v>
      </c>
      <c r="G115" s="38" t="s">
        <v>2010</v>
      </c>
      <c r="H115" s="48"/>
      <c r="I115" s="38" t="s">
        <v>270</v>
      </c>
      <c r="J115" s="38"/>
      <c r="K115" s="38"/>
      <c r="L115" s="36" t="s">
        <v>1177</v>
      </c>
      <c r="M115" s="4"/>
      <c r="N115" s="4"/>
      <c r="O115" s="4"/>
      <c r="P115" s="4"/>
      <c r="Q115" s="4"/>
      <c r="R115" s="4"/>
      <c r="S115" s="4"/>
      <c r="T115" s="4"/>
      <c r="U115" s="4"/>
      <c r="V115" s="4"/>
      <c r="W115" s="4"/>
      <c r="X115" s="4"/>
      <c r="Y115" s="4"/>
      <c r="Z115" s="4"/>
      <c r="AA115" s="4"/>
      <c r="AB115" s="4"/>
      <c r="AC115" s="4"/>
    </row>
    <row r="116" spans="1:29" ht="198.75" thickBot="1">
      <c r="A116" s="38" t="s">
        <v>328</v>
      </c>
      <c r="B116" s="313"/>
      <c r="C116" s="314"/>
      <c r="D116" s="38" t="s">
        <v>33</v>
      </c>
      <c r="E116" s="38" t="s">
        <v>1179</v>
      </c>
      <c r="F116" s="38" t="s">
        <v>266</v>
      </c>
      <c r="G116" s="38" t="s">
        <v>1180</v>
      </c>
      <c r="H116" s="48" t="s">
        <v>410</v>
      </c>
      <c r="I116" s="38" t="s">
        <v>687</v>
      </c>
      <c r="J116" s="38" t="s">
        <v>1184</v>
      </c>
      <c r="K116" s="38"/>
      <c r="L116" s="36" t="s">
        <v>1136</v>
      </c>
      <c r="M116" s="4"/>
      <c r="N116" s="4"/>
      <c r="O116" s="4"/>
      <c r="P116" s="4"/>
      <c r="Q116" s="4"/>
      <c r="R116" s="4"/>
      <c r="S116" s="4"/>
      <c r="T116" s="4"/>
      <c r="U116" s="4"/>
      <c r="V116" s="4"/>
      <c r="W116" s="4"/>
      <c r="X116" s="4"/>
      <c r="Y116" s="4"/>
      <c r="Z116" s="4"/>
      <c r="AA116" s="4"/>
      <c r="AB116" s="4"/>
      <c r="AC116" s="4"/>
    </row>
    <row r="117" spans="1:29" ht="248.25" thickBot="1">
      <c r="A117" s="38" t="s">
        <v>328</v>
      </c>
      <c r="B117" s="313"/>
      <c r="C117" s="314"/>
      <c r="D117" s="38" t="s">
        <v>691</v>
      </c>
      <c r="E117" s="38" t="s">
        <v>688</v>
      </c>
      <c r="F117" s="38" t="s">
        <v>266</v>
      </c>
      <c r="G117" s="38" t="s">
        <v>1181</v>
      </c>
      <c r="H117" s="48" t="s">
        <v>689</v>
      </c>
      <c r="I117" s="38" t="s">
        <v>687</v>
      </c>
      <c r="J117" s="38" t="s">
        <v>1183</v>
      </c>
      <c r="K117" s="38"/>
      <c r="L117" s="36" t="s">
        <v>1136</v>
      </c>
      <c r="M117" s="4"/>
      <c r="N117" s="4"/>
      <c r="O117" s="4"/>
      <c r="P117" s="4"/>
      <c r="Q117" s="4"/>
      <c r="R117" s="4"/>
      <c r="S117" s="4"/>
      <c r="T117" s="4"/>
      <c r="U117" s="4"/>
      <c r="V117" s="4"/>
      <c r="W117" s="4"/>
      <c r="X117" s="4"/>
      <c r="Y117" s="4"/>
      <c r="Z117" s="4"/>
      <c r="AA117" s="4"/>
      <c r="AB117" s="4"/>
      <c r="AC117" s="4"/>
    </row>
    <row r="118" spans="1:29" ht="198.75" thickBot="1">
      <c r="A118" s="38" t="s">
        <v>328</v>
      </c>
      <c r="B118" s="313"/>
      <c r="C118" s="314"/>
      <c r="D118" s="38" t="s">
        <v>693</v>
      </c>
      <c r="E118" s="38" t="s">
        <v>1185</v>
      </c>
      <c r="F118" s="38" t="s">
        <v>266</v>
      </c>
      <c r="G118" s="38" t="s">
        <v>1186</v>
      </c>
      <c r="H118" s="48" t="s">
        <v>410</v>
      </c>
      <c r="I118" s="38" t="s">
        <v>690</v>
      </c>
      <c r="J118" s="38"/>
      <c r="K118" s="38"/>
      <c r="L118" s="36" t="s">
        <v>1136</v>
      </c>
      <c r="M118" s="4"/>
      <c r="N118" s="4"/>
      <c r="O118" s="4"/>
      <c r="P118" s="4"/>
      <c r="Q118" s="4"/>
      <c r="R118" s="4"/>
      <c r="S118" s="4"/>
      <c r="T118" s="4"/>
      <c r="U118" s="4"/>
      <c r="V118" s="4"/>
      <c r="W118" s="4"/>
      <c r="X118" s="4"/>
      <c r="Y118" s="4"/>
      <c r="Z118" s="4"/>
      <c r="AA118" s="4"/>
      <c r="AB118" s="4"/>
      <c r="AC118" s="4"/>
    </row>
    <row r="119" spans="1:29" ht="83.25" thickBot="1">
      <c r="A119" s="38" t="s">
        <v>328</v>
      </c>
      <c r="B119" s="313"/>
      <c r="C119" s="314"/>
      <c r="D119" s="38" t="s">
        <v>694</v>
      </c>
      <c r="E119" s="38" t="s">
        <v>1187</v>
      </c>
      <c r="F119" s="38" t="s">
        <v>266</v>
      </c>
      <c r="G119" s="38" t="s">
        <v>1188</v>
      </c>
      <c r="H119" s="48" t="s">
        <v>676</v>
      </c>
      <c r="I119" s="38" t="s">
        <v>692</v>
      </c>
      <c r="J119" s="38"/>
      <c r="K119" s="38"/>
      <c r="L119" s="36" t="s">
        <v>1136</v>
      </c>
      <c r="M119" s="4"/>
      <c r="N119" s="4"/>
      <c r="O119" s="4"/>
      <c r="P119" s="4"/>
      <c r="Q119" s="4"/>
      <c r="R119" s="4"/>
      <c r="S119" s="4"/>
      <c r="T119" s="4"/>
      <c r="U119" s="4"/>
      <c r="V119" s="4"/>
      <c r="W119" s="4"/>
      <c r="X119" s="4"/>
      <c r="Y119" s="4"/>
      <c r="Z119" s="4"/>
      <c r="AA119" s="4"/>
      <c r="AB119" s="4"/>
      <c r="AC119" s="4"/>
    </row>
    <row r="120" spans="1:29" ht="116.25" thickBot="1">
      <c r="A120" s="38" t="s">
        <v>328</v>
      </c>
      <c r="B120" s="313"/>
      <c r="C120" s="314"/>
      <c r="D120" s="38" t="s">
        <v>863</v>
      </c>
      <c r="E120" s="38" t="s">
        <v>1189</v>
      </c>
      <c r="F120" s="38" t="s">
        <v>266</v>
      </c>
      <c r="G120" s="38" t="s">
        <v>1190</v>
      </c>
      <c r="H120" s="48" t="s">
        <v>410</v>
      </c>
      <c r="I120" s="38" t="s">
        <v>692</v>
      </c>
      <c r="J120" s="38"/>
      <c r="K120" s="38"/>
      <c r="L120" s="36" t="s">
        <v>1136</v>
      </c>
      <c r="M120" s="4"/>
      <c r="N120" s="4"/>
      <c r="O120" s="4"/>
      <c r="P120" s="4"/>
      <c r="Q120" s="4"/>
      <c r="R120" s="4"/>
      <c r="S120" s="4"/>
      <c r="T120" s="4"/>
      <c r="U120" s="4"/>
      <c r="V120" s="4"/>
      <c r="W120" s="4"/>
      <c r="X120" s="4"/>
      <c r="Y120" s="4"/>
      <c r="Z120" s="4"/>
      <c r="AA120" s="4"/>
      <c r="AB120" s="4"/>
      <c r="AC120" s="4"/>
    </row>
    <row r="121" spans="1:29" ht="261.75" customHeight="1" thickBot="1">
      <c r="A121" s="38" t="s">
        <v>572</v>
      </c>
      <c r="B121" s="313"/>
      <c r="C121" s="314"/>
      <c r="D121" s="38" t="s">
        <v>864</v>
      </c>
      <c r="E121" s="38" t="s">
        <v>1191</v>
      </c>
      <c r="F121" s="38" t="s">
        <v>266</v>
      </c>
      <c r="G121" s="38" t="s">
        <v>1192</v>
      </c>
      <c r="H121" s="38" t="s">
        <v>695</v>
      </c>
      <c r="I121" s="38" t="s">
        <v>680</v>
      </c>
      <c r="J121" s="38"/>
      <c r="K121" s="38"/>
      <c r="L121" s="38" t="s">
        <v>2011</v>
      </c>
      <c r="M121" s="4"/>
      <c r="N121" s="4"/>
      <c r="O121" s="4"/>
      <c r="P121" s="4"/>
      <c r="Q121" s="4"/>
      <c r="R121" s="4"/>
      <c r="S121" s="4"/>
      <c r="T121" s="4"/>
      <c r="U121" s="4"/>
      <c r="V121" s="4"/>
      <c r="W121" s="4"/>
      <c r="X121" s="4"/>
      <c r="Y121" s="4"/>
      <c r="Z121" s="4"/>
      <c r="AA121" s="4"/>
      <c r="AB121" s="4"/>
      <c r="AC121" s="4"/>
    </row>
    <row r="122" spans="1:29" ht="266.25" customHeight="1" thickBot="1">
      <c r="A122" s="38" t="s">
        <v>572</v>
      </c>
      <c r="B122" s="313"/>
      <c r="C122" s="314"/>
      <c r="D122" s="38" t="s">
        <v>865</v>
      </c>
      <c r="E122" s="38" t="s">
        <v>1193</v>
      </c>
      <c r="F122" s="38" t="s">
        <v>266</v>
      </c>
      <c r="G122" s="38" t="s">
        <v>1194</v>
      </c>
      <c r="H122" s="38" t="s">
        <v>696</v>
      </c>
      <c r="I122" s="38" t="s">
        <v>697</v>
      </c>
      <c r="J122" s="38"/>
      <c r="K122" s="38"/>
      <c r="L122" s="38" t="s">
        <v>2011</v>
      </c>
      <c r="M122" s="7"/>
      <c r="N122" s="7"/>
      <c r="O122" s="7"/>
      <c r="P122" s="7"/>
      <c r="Q122" s="7"/>
      <c r="R122" s="7"/>
      <c r="S122" s="7"/>
      <c r="T122" s="7"/>
      <c r="U122" s="7"/>
      <c r="V122" s="7"/>
      <c r="W122" s="7"/>
      <c r="X122" s="7"/>
      <c r="Y122" s="7"/>
      <c r="Z122" s="7"/>
      <c r="AA122" s="7"/>
      <c r="AB122" s="7"/>
      <c r="AC122" s="7"/>
    </row>
    <row r="123" spans="1:29" ht="380.25" thickBot="1">
      <c r="A123" s="38" t="s">
        <v>698</v>
      </c>
      <c r="B123" s="313"/>
      <c r="C123" s="314"/>
      <c r="D123" s="38" t="s">
        <v>866</v>
      </c>
      <c r="E123" s="60" t="s">
        <v>1195</v>
      </c>
      <c r="F123" s="38" t="s">
        <v>266</v>
      </c>
      <c r="G123" s="60" t="s">
        <v>1196</v>
      </c>
      <c r="H123" s="94" t="s">
        <v>699</v>
      </c>
      <c r="I123" s="60" t="s">
        <v>1197</v>
      </c>
      <c r="J123" s="95" t="s">
        <v>700</v>
      </c>
      <c r="K123" s="64"/>
      <c r="L123" s="60" t="s">
        <v>1198</v>
      </c>
      <c r="M123" s="7"/>
      <c r="N123" s="7"/>
      <c r="O123" s="7"/>
      <c r="P123" s="7"/>
      <c r="Q123" s="7"/>
      <c r="R123" s="7"/>
      <c r="S123" s="7"/>
      <c r="T123" s="7"/>
      <c r="U123" s="7"/>
      <c r="V123" s="7"/>
      <c r="W123" s="7"/>
      <c r="X123" s="7"/>
      <c r="Y123" s="7"/>
      <c r="Z123" s="7"/>
      <c r="AA123" s="7"/>
      <c r="AB123" s="7"/>
      <c r="AC123" s="7"/>
    </row>
    <row r="124" spans="1:29" ht="380.25" thickBot="1">
      <c r="A124" s="38" t="s">
        <v>698</v>
      </c>
      <c r="B124" s="313"/>
      <c r="C124" s="314"/>
      <c r="D124" s="38" t="s">
        <v>867</v>
      </c>
      <c r="E124" s="60" t="s">
        <v>1199</v>
      </c>
      <c r="F124" s="38" t="s">
        <v>266</v>
      </c>
      <c r="G124" s="60" t="s">
        <v>1200</v>
      </c>
      <c r="H124" s="94" t="s">
        <v>701</v>
      </c>
      <c r="I124" s="60" t="s">
        <v>1201</v>
      </c>
      <c r="J124" s="95" t="s">
        <v>702</v>
      </c>
      <c r="K124" s="60"/>
      <c r="L124" s="60" t="s">
        <v>1202</v>
      </c>
      <c r="M124" s="7"/>
      <c r="N124" s="7"/>
      <c r="O124" s="7"/>
      <c r="P124" s="7"/>
      <c r="Q124" s="7"/>
      <c r="R124" s="7"/>
      <c r="S124" s="7"/>
      <c r="T124" s="7"/>
      <c r="U124" s="7"/>
      <c r="V124" s="7"/>
      <c r="W124" s="7"/>
      <c r="X124" s="7"/>
      <c r="Y124" s="7"/>
      <c r="Z124" s="7"/>
      <c r="AA124" s="7"/>
      <c r="AB124" s="7"/>
      <c r="AC124" s="7"/>
    </row>
    <row r="125" spans="1:29" ht="300" thickBot="1">
      <c r="A125" s="38" t="s">
        <v>583</v>
      </c>
      <c r="B125" s="313"/>
      <c r="C125" s="314"/>
      <c r="D125" s="38" t="s">
        <v>868</v>
      </c>
      <c r="E125" s="56" t="s">
        <v>703</v>
      </c>
      <c r="F125" s="58" t="s">
        <v>266</v>
      </c>
      <c r="G125" s="56" t="s">
        <v>2012</v>
      </c>
      <c r="H125" s="105">
        <v>50000</v>
      </c>
      <c r="I125" s="81" t="s">
        <v>585</v>
      </c>
      <c r="J125" s="78"/>
      <c r="K125" s="56"/>
      <c r="L125" s="56" t="s">
        <v>2013</v>
      </c>
      <c r="M125" s="7"/>
      <c r="N125" s="7"/>
      <c r="O125" s="7"/>
      <c r="P125" s="7"/>
      <c r="Q125" s="7"/>
      <c r="R125" s="7"/>
      <c r="S125" s="7"/>
      <c r="T125" s="7"/>
      <c r="U125" s="7"/>
      <c r="V125" s="7"/>
      <c r="W125" s="7"/>
      <c r="X125" s="7"/>
      <c r="Y125" s="7"/>
      <c r="Z125" s="7"/>
      <c r="AA125" s="7"/>
      <c r="AB125" s="7"/>
      <c r="AC125" s="7"/>
    </row>
    <row r="126" spans="1:29" ht="379.5" customHeight="1" thickBot="1">
      <c r="A126" s="38" t="s">
        <v>583</v>
      </c>
      <c r="B126" s="313"/>
      <c r="C126" s="314"/>
      <c r="D126" s="38" t="s">
        <v>869</v>
      </c>
      <c r="E126" s="56" t="s">
        <v>1203</v>
      </c>
      <c r="F126" s="58" t="s">
        <v>266</v>
      </c>
      <c r="G126" s="56" t="s">
        <v>2014</v>
      </c>
      <c r="H126" s="105">
        <v>30000</v>
      </c>
      <c r="I126" s="81" t="s">
        <v>585</v>
      </c>
      <c r="J126" s="78"/>
      <c r="K126" s="56"/>
      <c r="L126" s="56" t="s">
        <v>2015</v>
      </c>
      <c r="M126" s="7"/>
      <c r="N126" s="7"/>
      <c r="O126" s="7"/>
      <c r="P126" s="7"/>
      <c r="Q126" s="7"/>
      <c r="R126" s="7"/>
      <c r="S126" s="7"/>
      <c r="T126" s="7"/>
      <c r="U126" s="7"/>
      <c r="V126" s="7"/>
      <c r="W126" s="7"/>
      <c r="X126" s="7"/>
      <c r="Y126" s="7"/>
      <c r="Z126" s="7"/>
      <c r="AA126" s="7"/>
      <c r="AB126" s="7"/>
      <c r="AC126" s="7"/>
    </row>
    <row r="127" spans="1:29" ht="409.5" thickBot="1">
      <c r="A127" s="38" t="s">
        <v>583</v>
      </c>
      <c r="B127" s="313"/>
      <c r="C127" s="314"/>
      <c r="D127" s="38" t="s">
        <v>870</v>
      </c>
      <c r="E127" s="56" t="s">
        <v>2016</v>
      </c>
      <c r="F127" s="58" t="s">
        <v>266</v>
      </c>
      <c r="G127" s="56" t="s">
        <v>2017</v>
      </c>
      <c r="H127" s="79" t="s">
        <v>268</v>
      </c>
      <c r="I127" s="81" t="s">
        <v>704</v>
      </c>
      <c r="J127" s="78" t="s">
        <v>2018</v>
      </c>
      <c r="K127" s="56"/>
      <c r="L127" s="56" t="s">
        <v>1204</v>
      </c>
      <c r="M127" s="7"/>
      <c r="N127" s="7"/>
      <c r="O127" s="7"/>
      <c r="P127" s="7"/>
      <c r="Q127" s="7"/>
      <c r="R127" s="7"/>
      <c r="S127" s="7"/>
      <c r="T127" s="7"/>
      <c r="U127" s="7"/>
      <c r="V127" s="7"/>
      <c r="W127" s="7"/>
      <c r="X127" s="7"/>
      <c r="Y127" s="7"/>
      <c r="Z127" s="7"/>
      <c r="AA127" s="7"/>
      <c r="AB127" s="7"/>
      <c r="AC127" s="7"/>
    </row>
    <row r="128" spans="1:29" ht="83.25" thickBot="1">
      <c r="A128" s="38" t="s">
        <v>501</v>
      </c>
      <c r="B128" s="313"/>
      <c r="C128" s="314"/>
      <c r="D128" s="38" t="s">
        <v>871</v>
      </c>
      <c r="E128" s="38" t="s">
        <v>1205</v>
      </c>
      <c r="F128" s="38" t="s">
        <v>266</v>
      </c>
      <c r="G128" s="38" t="s">
        <v>2019</v>
      </c>
      <c r="H128" s="48">
        <v>2000</v>
      </c>
      <c r="I128" s="38" t="s">
        <v>2020</v>
      </c>
      <c r="J128" s="38" t="s">
        <v>2021</v>
      </c>
      <c r="K128" s="38"/>
      <c r="L128" s="38" t="s">
        <v>1136</v>
      </c>
      <c r="M128" s="7"/>
      <c r="N128" s="7"/>
      <c r="O128" s="7"/>
      <c r="P128" s="7"/>
      <c r="Q128" s="7"/>
      <c r="R128" s="7"/>
      <c r="S128" s="7"/>
      <c r="T128" s="7"/>
      <c r="U128" s="7"/>
      <c r="V128" s="7"/>
      <c r="W128" s="7"/>
      <c r="X128" s="7"/>
      <c r="Y128" s="7"/>
      <c r="Z128" s="7"/>
      <c r="AA128" s="7"/>
      <c r="AB128" s="7"/>
      <c r="AC128" s="7"/>
    </row>
    <row r="129" spans="1:29" ht="99.75" thickBot="1">
      <c r="A129" s="38" t="s">
        <v>328</v>
      </c>
      <c r="B129" s="313" t="s">
        <v>30</v>
      </c>
      <c r="C129" s="314" t="s">
        <v>2022</v>
      </c>
      <c r="D129" s="38" t="s">
        <v>34</v>
      </c>
      <c r="E129" s="38" t="s">
        <v>2023</v>
      </c>
      <c r="F129" s="38" t="s">
        <v>280</v>
      </c>
      <c r="G129" s="38" t="s">
        <v>1206</v>
      </c>
      <c r="H129" s="48" t="s">
        <v>279</v>
      </c>
      <c r="I129" s="38" t="s">
        <v>2025</v>
      </c>
      <c r="J129" s="38"/>
      <c r="K129" s="38"/>
      <c r="L129" s="38" t="s">
        <v>1136</v>
      </c>
      <c r="M129" s="7"/>
      <c r="N129" s="7"/>
      <c r="O129" s="7"/>
      <c r="P129" s="7"/>
      <c r="Q129" s="7"/>
      <c r="R129" s="7"/>
      <c r="S129" s="7"/>
      <c r="T129" s="7"/>
      <c r="U129" s="7"/>
      <c r="V129" s="7"/>
      <c r="W129" s="7"/>
      <c r="X129" s="7"/>
      <c r="Y129" s="7"/>
      <c r="Z129" s="7"/>
      <c r="AA129" s="7"/>
      <c r="AB129" s="7"/>
      <c r="AC129" s="7"/>
    </row>
    <row r="130" spans="1:29" ht="149.25" thickBot="1">
      <c r="A130" s="38" t="s">
        <v>328</v>
      </c>
      <c r="B130" s="313"/>
      <c r="C130" s="314"/>
      <c r="D130" s="38" t="s">
        <v>35</v>
      </c>
      <c r="E130" s="38" t="s">
        <v>1207</v>
      </c>
      <c r="F130" s="38" t="s">
        <v>266</v>
      </c>
      <c r="G130" s="38" t="s">
        <v>1208</v>
      </c>
      <c r="H130" s="48" t="s">
        <v>278</v>
      </c>
      <c r="I130" s="38" t="s">
        <v>2024</v>
      </c>
      <c r="J130" s="38"/>
      <c r="K130" s="38"/>
      <c r="L130" s="38" t="s">
        <v>1136</v>
      </c>
      <c r="M130" s="7"/>
      <c r="N130" s="7"/>
      <c r="O130" s="7"/>
      <c r="P130" s="7"/>
      <c r="Q130" s="7"/>
      <c r="R130" s="7"/>
      <c r="S130" s="7"/>
      <c r="T130" s="7"/>
      <c r="U130" s="7"/>
      <c r="V130" s="7"/>
      <c r="W130" s="7"/>
      <c r="X130" s="7"/>
      <c r="Y130" s="7"/>
      <c r="Z130" s="7"/>
      <c r="AA130" s="7"/>
      <c r="AB130" s="7"/>
      <c r="AC130" s="7"/>
    </row>
    <row r="131" spans="1:29" ht="132.75" thickBot="1">
      <c r="A131" s="38" t="s">
        <v>328</v>
      </c>
      <c r="B131" s="313"/>
      <c r="C131" s="314"/>
      <c r="D131" s="38" t="s">
        <v>76</v>
      </c>
      <c r="E131" s="38" t="s">
        <v>1209</v>
      </c>
      <c r="F131" s="38" t="s">
        <v>280</v>
      </c>
      <c r="G131" s="38" t="s">
        <v>1210</v>
      </c>
      <c r="H131" s="48" t="s">
        <v>676</v>
      </c>
      <c r="I131" s="38" t="s">
        <v>2026</v>
      </c>
      <c r="J131" s="38"/>
      <c r="K131" s="38"/>
      <c r="L131" s="38" t="s">
        <v>1136</v>
      </c>
      <c r="M131" s="7"/>
      <c r="N131" s="7"/>
      <c r="O131" s="7"/>
      <c r="P131" s="7"/>
      <c r="Q131" s="7"/>
      <c r="R131" s="7"/>
      <c r="S131" s="7"/>
      <c r="T131" s="7"/>
      <c r="U131" s="7"/>
      <c r="V131" s="7"/>
      <c r="W131" s="7"/>
      <c r="X131" s="7"/>
      <c r="Y131" s="7"/>
      <c r="Z131" s="7"/>
      <c r="AA131" s="7"/>
      <c r="AB131" s="7"/>
      <c r="AC131" s="7"/>
    </row>
    <row r="132" spans="1:29" ht="281.25" thickBot="1">
      <c r="A132" s="38" t="s">
        <v>328</v>
      </c>
      <c r="B132" s="313"/>
      <c r="C132" s="314"/>
      <c r="D132" s="38" t="s">
        <v>705</v>
      </c>
      <c r="E132" s="38" t="s">
        <v>707</v>
      </c>
      <c r="F132" s="38" t="s">
        <v>266</v>
      </c>
      <c r="G132" s="38" t="s">
        <v>1211</v>
      </c>
      <c r="H132" s="48" t="s">
        <v>708</v>
      </c>
      <c r="I132" s="38" t="s">
        <v>2027</v>
      </c>
      <c r="J132" s="38"/>
      <c r="K132" s="38"/>
      <c r="L132" s="38" t="s">
        <v>1136</v>
      </c>
      <c r="M132" s="7"/>
      <c r="N132" s="7"/>
      <c r="O132" s="7"/>
      <c r="P132" s="7"/>
      <c r="Q132" s="7"/>
      <c r="R132" s="7"/>
      <c r="S132" s="7"/>
      <c r="T132" s="7"/>
      <c r="U132" s="7"/>
      <c r="V132" s="7"/>
      <c r="W132" s="7"/>
      <c r="X132" s="7"/>
      <c r="Y132" s="7"/>
      <c r="Z132" s="7"/>
      <c r="AA132" s="7"/>
      <c r="AB132" s="7"/>
      <c r="AC132" s="7"/>
    </row>
    <row r="133" spans="1:29" ht="66.75" thickBot="1">
      <c r="A133" s="38" t="s">
        <v>328</v>
      </c>
      <c r="B133" s="313"/>
      <c r="C133" s="314"/>
      <c r="D133" s="38" t="s">
        <v>706</v>
      </c>
      <c r="E133" s="38" t="s">
        <v>1212</v>
      </c>
      <c r="F133" s="38" t="s">
        <v>266</v>
      </c>
      <c r="G133" s="38" t="s">
        <v>1213</v>
      </c>
      <c r="H133" s="48" t="s">
        <v>676</v>
      </c>
      <c r="I133" s="38" t="s">
        <v>328</v>
      </c>
      <c r="J133" s="38"/>
      <c r="K133" s="38"/>
      <c r="L133" s="38" t="s">
        <v>1136</v>
      </c>
      <c r="M133" s="7"/>
      <c r="N133" s="7"/>
      <c r="O133" s="7"/>
      <c r="P133" s="7"/>
      <c r="Q133" s="7"/>
      <c r="R133" s="7"/>
      <c r="S133" s="7"/>
      <c r="T133" s="7"/>
      <c r="U133" s="7"/>
      <c r="V133" s="7"/>
      <c r="W133" s="7"/>
      <c r="X133" s="7"/>
      <c r="Y133" s="7"/>
      <c r="Z133" s="7"/>
      <c r="AA133" s="7"/>
      <c r="AB133" s="7"/>
      <c r="AC133" s="7"/>
    </row>
    <row r="134" spans="1:29" ht="66.75" thickBot="1">
      <c r="A134" s="38" t="s">
        <v>328</v>
      </c>
      <c r="B134" s="313"/>
      <c r="C134" s="314"/>
      <c r="D134" s="38" t="s">
        <v>709</v>
      </c>
      <c r="E134" s="38" t="s">
        <v>1214</v>
      </c>
      <c r="F134" s="38" t="s">
        <v>266</v>
      </c>
      <c r="G134" s="38" t="s">
        <v>1215</v>
      </c>
      <c r="H134" s="48" t="s">
        <v>268</v>
      </c>
      <c r="I134" s="38" t="s">
        <v>328</v>
      </c>
      <c r="J134" s="38"/>
      <c r="K134" s="38"/>
      <c r="L134" s="38" t="s">
        <v>1136</v>
      </c>
      <c r="M134" s="7"/>
      <c r="N134" s="7"/>
      <c r="O134" s="7"/>
      <c r="P134" s="7"/>
      <c r="Q134" s="7"/>
      <c r="R134" s="7"/>
      <c r="S134" s="7"/>
      <c r="T134" s="7"/>
      <c r="U134" s="7"/>
      <c r="V134" s="7"/>
      <c r="W134" s="7"/>
      <c r="X134" s="7"/>
      <c r="Y134" s="7"/>
      <c r="Z134" s="7"/>
      <c r="AA134" s="7"/>
      <c r="AB134" s="7"/>
      <c r="AC134" s="7"/>
    </row>
    <row r="135" spans="1:29" ht="83.25" thickBot="1">
      <c r="A135" s="38" t="s">
        <v>328</v>
      </c>
      <c r="B135" s="313"/>
      <c r="C135" s="314"/>
      <c r="D135" s="38" t="s">
        <v>710</v>
      </c>
      <c r="E135" s="38" t="s">
        <v>2028</v>
      </c>
      <c r="F135" s="38" t="s">
        <v>307</v>
      </c>
      <c r="G135" s="38" t="s">
        <v>1216</v>
      </c>
      <c r="H135" s="48" t="s">
        <v>278</v>
      </c>
      <c r="I135" s="38" t="s">
        <v>2029</v>
      </c>
      <c r="J135" s="38"/>
      <c r="K135" s="38"/>
      <c r="L135" s="38" t="s">
        <v>1136</v>
      </c>
      <c r="M135" s="7"/>
      <c r="N135" s="7"/>
      <c r="O135" s="7"/>
      <c r="P135" s="7"/>
      <c r="Q135" s="7"/>
      <c r="R135" s="7"/>
      <c r="S135" s="7"/>
      <c r="T135" s="7"/>
      <c r="U135" s="7"/>
      <c r="V135" s="7"/>
      <c r="W135" s="7"/>
      <c r="X135" s="7"/>
      <c r="Y135" s="7"/>
      <c r="Z135" s="7"/>
      <c r="AA135" s="7"/>
      <c r="AB135" s="7"/>
      <c r="AC135" s="7"/>
    </row>
    <row r="136" spans="1:29" ht="215.25" thickBot="1">
      <c r="A136" s="38" t="s">
        <v>328</v>
      </c>
      <c r="B136" s="313"/>
      <c r="C136" s="314"/>
      <c r="D136" s="38" t="s">
        <v>711</v>
      </c>
      <c r="E136" s="38" t="s">
        <v>1217</v>
      </c>
      <c r="F136" s="38" t="s">
        <v>794</v>
      </c>
      <c r="G136" s="38" t="s">
        <v>2030</v>
      </c>
      <c r="H136" s="48" t="s">
        <v>712</v>
      </c>
      <c r="I136" s="38" t="s">
        <v>2031</v>
      </c>
      <c r="J136" s="38"/>
      <c r="K136" s="38"/>
      <c r="L136" s="38" t="s">
        <v>1136</v>
      </c>
      <c r="M136" s="7"/>
      <c r="N136" s="7"/>
      <c r="O136" s="7"/>
      <c r="P136" s="7"/>
      <c r="Q136" s="7"/>
      <c r="R136" s="7"/>
      <c r="S136" s="7"/>
      <c r="T136" s="7"/>
      <c r="U136" s="7"/>
      <c r="V136" s="7"/>
      <c r="W136" s="7"/>
      <c r="X136" s="7"/>
      <c r="Y136" s="7"/>
      <c r="Z136" s="7"/>
      <c r="AA136" s="7"/>
      <c r="AB136" s="7"/>
      <c r="AC136" s="7"/>
    </row>
    <row r="137" spans="1:29" ht="99.75" thickBot="1">
      <c r="A137" s="38" t="s">
        <v>328</v>
      </c>
      <c r="B137" s="313" t="s">
        <v>77</v>
      </c>
      <c r="C137" s="314" t="s">
        <v>2032</v>
      </c>
      <c r="D137" s="38" t="s">
        <v>78</v>
      </c>
      <c r="E137" s="38" t="s">
        <v>1218</v>
      </c>
      <c r="F137" s="38" t="s">
        <v>266</v>
      </c>
      <c r="G137" s="38" t="s">
        <v>1219</v>
      </c>
      <c r="H137" s="48" t="s">
        <v>676</v>
      </c>
      <c r="I137" s="38" t="s">
        <v>2033</v>
      </c>
      <c r="J137" s="38"/>
      <c r="K137" s="38"/>
      <c r="L137" s="36" t="s">
        <v>1136</v>
      </c>
      <c r="M137" s="4"/>
      <c r="N137" s="4"/>
      <c r="O137" s="4"/>
      <c r="P137" s="4"/>
      <c r="Q137" s="4"/>
      <c r="R137" s="4"/>
      <c r="S137" s="4"/>
      <c r="T137" s="4"/>
      <c r="U137" s="4"/>
      <c r="V137" s="4"/>
      <c r="W137" s="4"/>
      <c r="X137" s="4"/>
      <c r="Y137" s="4"/>
      <c r="Z137" s="4"/>
      <c r="AA137" s="4"/>
      <c r="AB137" s="4"/>
      <c r="AC137" s="4"/>
    </row>
    <row r="138" spans="1:29" ht="215.25" thickBot="1">
      <c r="A138" s="38" t="s">
        <v>606</v>
      </c>
      <c r="B138" s="313"/>
      <c r="C138" s="314"/>
      <c r="D138" s="38" t="s">
        <v>79</v>
      </c>
      <c r="E138" s="38" t="s">
        <v>713</v>
      </c>
      <c r="F138" s="38" t="s">
        <v>266</v>
      </c>
      <c r="G138" s="38" t="s">
        <v>2034</v>
      </c>
      <c r="H138" s="127">
        <v>10000</v>
      </c>
      <c r="I138" s="38" t="s">
        <v>2035</v>
      </c>
      <c r="J138" s="38" t="s">
        <v>2036</v>
      </c>
      <c r="K138" s="38"/>
      <c r="L138" s="17" t="s">
        <v>1220</v>
      </c>
      <c r="M138" s="4"/>
      <c r="N138" s="4"/>
      <c r="O138" s="4"/>
      <c r="P138" s="4"/>
      <c r="Q138" s="4"/>
      <c r="R138" s="4"/>
      <c r="S138" s="4"/>
      <c r="T138" s="4"/>
      <c r="U138" s="4"/>
      <c r="V138" s="4"/>
      <c r="W138" s="4"/>
      <c r="X138" s="4"/>
      <c r="Y138" s="4"/>
      <c r="Z138" s="4"/>
      <c r="AA138" s="4"/>
      <c r="AB138" s="4"/>
      <c r="AC138" s="4"/>
    </row>
    <row r="139" spans="1:29" s="24" customFormat="1" ht="66.75" thickBot="1">
      <c r="A139" s="38" t="s">
        <v>714</v>
      </c>
      <c r="B139" s="313" t="s">
        <v>80</v>
      </c>
      <c r="C139" s="314" t="s">
        <v>2037</v>
      </c>
      <c r="D139" s="38" t="s">
        <v>81</v>
      </c>
      <c r="E139" s="38" t="s">
        <v>1221</v>
      </c>
      <c r="F139" s="38" t="s">
        <v>715</v>
      </c>
      <c r="G139" s="38" t="s">
        <v>1222</v>
      </c>
      <c r="H139" s="49" t="s">
        <v>268</v>
      </c>
      <c r="I139" s="36" t="s">
        <v>608</v>
      </c>
      <c r="J139" s="36"/>
      <c r="K139" s="50"/>
      <c r="L139" s="50" t="s">
        <v>2038</v>
      </c>
      <c r="M139" s="7"/>
      <c r="N139" s="7"/>
      <c r="O139" s="7"/>
      <c r="P139" s="7"/>
      <c r="Q139" s="7"/>
      <c r="R139" s="7"/>
      <c r="S139" s="7"/>
      <c r="T139" s="7"/>
      <c r="U139" s="7"/>
      <c r="V139" s="7"/>
      <c r="W139" s="7"/>
      <c r="X139" s="7"/>
      <c r="Y139" s="7"/>
      <c r="Z139" s="7"/>
      <c r="AA139" s="7"/>
      <c r="AB139" s="7"/>
      <c r="AC139" s="7"/>
    </row>
    <row r="140" spans="1:29" s="24" customFormat="1" ht="198.75" thickBot="1">
      <c r="A140" s="38" t="s">
        <v>714</v>
      </c>
      <c r="B140" s="313"/>
      <c r="C140" s="314"/>
      <c r="D140" s="38" t="s">
        <v>82</v>
      </c>
      <c r="E140" s="38" t="s">
        <v>1223</v>
      </c>
      <c r="F140" s="38" t="s">
        <v>307</v>
      </c>
      <c r="G140" s="51" t="s">
        <v>2039</v>
      </c>
      <c r="H140" s="128" t="s">
        <v>716</v>
      </c>
      <c r="I140" s="36" t="s">
        <v>270</v>
      </c>
      <c r="J140" s="38"/>
      <c r="K140" s="38"/>
      <c r="L140" s="263" t="s">
        <v>1224</v>
      </c>
      <c r="M140" s="7"/>
      <c r="N140" s="7"/>
      <c r="O140" s="7"/>
      <c r="P140" s="7"/>
      <c r="Q140" s="7"/>
      <c r="R140" s="7"/>
      <c r="S140" s="7"/>
      <c r="T140" s="7"/>
      <c r="U140" s="7"/>
      <c r="V140" s="7"/>
      <c r="W140" s="7"/>
      <c r="X140" s="7"/>
      <c r="Y140" s="7"/>
      <c r="Z140" s="7"/>
      <c r="AA140" s="7"/>
      <c r="AB140" s="7"/>
      <c r="AC140" s="7"/>
    </row>
    <row r="141" spans="1:29" s="24" customFormat="1" ht="231.75" thickBot="1">
      <c r="A141" s="38" t="s">
        <v>606</v>
      </c>
      <c r="B141" s="313"/>
      <c r="C141" s="314"/>
      <c r="D141" s="38" t="s">
        <v>93</v>
      </c>
      <c r="E141" s="38" t="s">
        <v>1225</v>
      </c>
      <c r="F141" s="38" t="s">
        <v>267</v>
      </c>
      <c r="G141" s="38" t="s">
        <v>2040</v>
      </c>
      <c r="H141" s="48">
        <f>(5*450*12)+(2*38*12)</f>
        <v>27912</v>
      </c>
      <c r="I141" s="38" t="s">
        <v>2041</v>
      </c>
      <c r="J141" s="38" t="s">
        <v>717</v>
      </c>
      <c r="K141" s="38" t="s">
        <v>718</v>
      </c>
      <c r="L141" s="40" t="s">
        <v>1226</v>
      </c>
      <c r="M141" s="7"/>
      <c r="N141" s="7"/>
      <c r="O141" s="7"/>
      <c r="P141" s="7"/>
      <c r="Q141" s="7"/>
      <c r="R141" s="7"/>
      <c r="S141" s="7"/>
      <c r="T141" s="7"/>
      <c r="U141" s="7"/>
      <c r="V141" s="7"/>
      <c r="W141" s="7"/>
      <c r="X141" s="7"/>
      <c r="Y141" s="7"/>
      <c r="Z141" s="7"/>
      <c r="AA141" s="7"/>
      <c r="AB141" s="7"/>
      <c r="AC141" s="7"/>
    </row>
    <row r="142" spans="1:29" ht="165.75" thickBot="1">
      <c r="A142" s="38" t="s">
        <v>328</v>
      </c>
      <c r="B142" s="313"/>
      <c r="C142" s="314"/>
      <c r="D142" s="38" t="s">
        <v>813</v>
      </c>
      <c r="E142" s="38" t="s">
        <v>2042</v>
      </c>
      <c r="F142" s="38" t="s">
        <v>307</v>
      </c>
      <c r="G142" s="38" t="s">
        <v>2043</v>
      </c>
      <c r="H142" s="48" t="s">
        <v>676</v>
      </c>
      <c r="I142" s="38" t="s">
        <v>2044</v>
      </c>
      <c r="J142" s="38" t="s">
        <v>2045</v>
      </c>
      <c r="K142" s="38"/>
      <c r="L142" s="38" t="s">
        <v>1136</v>
      </c>
      <c r="M142" s="7"/>
      <c r="N142" s="7"/>
      <c r="O142" s="7"/>
      <c r="P142" s="7"/>
      <c r="Q142" s="7"/>
      <c r="R142" s="7"/>
      <c r="S142" s="7"/>
      <c r="T142" s="7"/>
      <c r="U142" s="7"/>
      <c r="V142" s="7"/>
      <c r="W142" s="7"/>
      <c r="X142" s="7"/>
      <c r="Y142" s="7"/>
      <c r="Z142" s="7"/>
      <c r="AA142" s="7"/>
      <c r="AB142" s="7"/>
      <c r="AC142" s="7"/>
    </row>
    <row r="143" spans="1:29" ht="132.75" thickBot="1">
      <c r="A143" s="38" t="s">
        <v>328</v>
      </c>
      <c r="B143" s="313"/>
      <c r="C143" s="314"/>
      <c r="D143" s="38" t="s">
        <v>814</v>
      </c>
      <c r="E143" s="38" t="s">
        <v>719</v>
      </c>
      <c r="F143" s="38" t="s">
        <v>534</v>
      </c>
      <c r="G143" s="38" t="s">
        <v>1227</v>
      </c>
      <c r="H143" s="48" t="s">
        <v>410</v>
      </c>
      <c r="I143" s="38" t="s">
        <v>2046</v>
      </c>
      <c r="J143" s="38" t="s">
        <v>2047</v>
      </c>
      <c r="K143" s="38"/>
      <c r="L143" s="36" t="s">
        <v>1136</v>
      </c>
      <c r="M143" s="4"/>
      <c r="N143" s="4"/>
      <c r="O143" s="4"/>
      <c r="P143" s="4"/>
      <c r="Q143" s="4"/>
      <c r="R143" s="4"/>
      <c r="S143" s="4"/>
      <c r="T143" s="4"/>
      <c r="U143" s="4"/>
      <c r="V143" s="4"/>
      <c r="W143" s="4"/>
      <c r="X143" s="4"/>
      <c r="Y143" s="4"/>
      <c r="Z143" s="4"/>
      <c r="AA143" s="4"/>
      <c r="AB143" s="4"/>
      <c r="AC143" s="4"/>
    </row>
    <row r="144" spans="1:29" ht="380.25" thickBot="1">
      <c r="A144" s="38" t="s">
        <v>698</v>
      </c>
      <c r="B144" s="313" t="s">
        <v>83</v>
      </c>
      <c r="C144" s="314" t="s">
        <v>2048</v>
      </c>
      <c r="D144" s="38" t="s">
        <v>84</v>
      </c>
      <c r="E144" s="38" t="s">
        <v>1228</v>
      </c>
      <c r="F144" s="38" t="s">
        <v>299</v>
      </c>
      <c r="G144" s="38" t="s">
        <v>2049</v>
      </c>
      <c r="H144" s="48" t="s">
        <v>720</v>
      </c>
      <c r="I144" s="38" t="s">
        <v>1229</v>
      </c>
      <c r="J144" s="38" t="s">
        <v>1230</v>
      </c>
      <c r="K144" s="38"/>
      <c r="L144" s="36" t="s">
        <v>1202</v>
      </c>
      <c r="M144" s="4"/>
      <c r="N144" s="4"/>
      <c r="O144" s="4"/>
      <c r="P144" s="4"/>
      <c r="Q144" s="4"/>
      <c r="R144" s="4"/>
      <c r="S144" s="4"/>
      <c r="T144" s="4"/>
      <c r="U144" s="4"/>
      <c r="V144" s="4"/>
      <c r="W144" s="4"/>
      <c r="X144" s="4"/>
      <c r="Y144" s="4"/>
      <c r="Z144" s="4"/>
      <c r="AA144" s="4"/>
      <c r="AB144" s="4"/>
      <c r="AC144" s="4"/>
    </row>
    <row r="145" spans="1:29" ht="409.5" thickBot="1">
      <c r="A145" s="38" t="s">
        <v>698</v>
      </c>
      <c r="B145" s="313"/>
      <c r="C145" s="314"/>
      <c r="D145" s="38" t="s">
        <v>94</v>
      </c>
      <c r="E145" s="38" t="s">
        <v>1231</v>
      </c>
      <c r="F145" s="38" t="s">
        <v>267</v>
      </c>
      <c r="G145" s="38" t="s">
        <v>2050</v>
      </c>
      <c r="H145" s="48" t="s">
        <v>721</v>
      </c>
      <c r="I145" s="38" t="s">
        <v>722</v>
      </c>
      <c r="J145" s="38" t="s">
        <v>723</v>
      </c>
      <c r="K145" s="38"/>
      <c r="L145" s="36" t="s">
        <v>2051</v>
      </c>
      <c r="M145" s="4"/>
      <c r="N145" s="4"/>
      <c r="O145" s="4"/>
      <c r="P145" s="4"/>
      <c r="Q145" s="4"/>
      <c r="R145" s="4"/>
      <c r="S145" s="4"/>
      <c r="T145" s="4"/>
      <c r="U145" s="4"/>
      <c r="V145" s="4"/>
      <c r="W145" s="4"/>
      <c r="X145" s="4"/>
      <c r="Y145" s="4"/>
      <c r="Z145" s="4"/>
      <c r="AA145" s="4"/>
      <c r="AB145" s="4"/>
      <c r="AC145" s="4"/>
    </row>
    <row r="146" spans="1:29" ht="182.25" thickBot="1">
      <c r="A146" s="38" t="s">
        <v>328</v>
      </c>
      <c r="B146" s="313"/>
      <c r="C146" s="314"/>
      <c r="D146" s="38" t="s">
        <v>95</v>
      </c>
      <c r="E146" s="38" t="s">
        <v>2052</v>
      </c>
      <c r="F146" s="38" t="s">
        <v>267</v>
      </c>
      <c r="G146" s="38" t="s">
        <v>2053</v>
      </c>
      <c r="H146" s="48" t="s">
        <v>724</v>
      </c>
      <c r="I146" s="38" t="s">
        <v>2054</v>
      </c>
      <c r="J146" s="38"/>
      <c r="K146" s="38"/>
      <c r="L146" s="36" t="s">
        <v>1136</v>
      </c>
      <c r="M146" s="4"/>
      <c r="N146" s="4"/>
      <c r="O146" s="4"/>
      <c r="P146" s="4"/>
      <c r="Q146" s="4"/>
      <c r="R146" s="4"/>
      <c r="S146" s="4"/>
      <c r="T146" s="4"/>
      <c r="U146" s="4"/>
      <c r="V146" s="4"/>
      <c r="W146" s="4"/>
      <c r="X146" s="4"/>
      <c r="Y146" s="4"/>
      <c r="Z146" s="4"/>
      <c r="AA146" s="4"/>
      <c r="AB146" s="4"/>
      <c r="AC146" s="4"/>
    </row>
    <row r="147" spans="1:29" ht="99.75" thickBot="1">
      <c r="A147" s="38" t="s">
        <v>328</v>
      </c>
      <c r="B147" s="313"/>
      <c r="C147" s="314"/>
      <c r="D147" s="38" t="s">
        <v>725</v>
      </c>
      <c r="E147" s="38" t="s">
        <v>1232</v>
      </c>
      <c r="F147" s="38" t="s">
        <v>267</v>
      </c>
      <c r="G147" s="38" t="s">
        <v>1233</v>
      </c>
      <c r="H147" s="48" t="s">
        <v>689</v>
      </c>
      <c r="I147" s="38" t="s">
        <v>2054</v>
      </c>
      <c r="J147" s="38"/>
      <c r="K147" s="38"/>
      <c r="L147" s="36" t="s">
        <v>1136</v>
      </c>
      <c r="M147" s="4"/>
      <c r="N147" s="4"/>
      <c r="O147" s="4"/>
      <c r="P147" s="4"/>
      <c r="Q147" s="4"/>
      <c r="R147" s="4"/>
      <c r="S147" s="4"/>
      <c r="T147" s="4"/>
      <c r="U147" s="4"/>
      <c r="V147" s="4"/>
      <c r="W147" s="4"/>
      <c r="X147" s="4"/>
      <c r="Y147" s="4"/>
      <c r="Z147" s="4"/>
      <c r="AA147" s="4"/>
      <c r="AB147" s="4"/>
      <c r="AC147" s="4"/>
    </row>
    <row r="148" spans="1:29" ht="132.75" thickBot="1">
      <c r="A148" s="38" t="s">
        <v>328</v>
      </c>
      <c r="B148" s="313"/>
      <c r="C148" s="314"/>
      <c r="D148" s="38" t="s">
        <v>726</v>
      </c>
      <c r="E148" s="38" t="s">
        <v>1234</v>
      </c>
      <c r="F148" s="38" t="s">
        <v>267</v>
      </c>
      <c r="G148" s="38" t="s">
        <v>1235</v>
      </c>
      <c r="H148" s="48" t="s">
        <v>268</v>
      </c>
      <c r="I148" s="38" t="s">
        <v>2055</v>
      </c>
      <c r="J148" s="38"/>
      <c r="K148" s="38"/>
      <c r="L148" s="36" t="s">
        <v>1136</v>
      </c>
      <c r="M148" s="4"/>
      <c r="N148" s="4"/>
      <c r="O148" s="4"/>
      <c r="P148" s="4"/>
      <c r="Q148" s="4"/>
      <c r="R148" s="4"/>
      <c r="S148" s="4"/>
      <c r="T148" s="4"/>
      <c r="U148" s="4"/>
      <c r="V148" s="4"/>
      <c r="W148" s="4"/>
      <c r="X148" s="4"/>
      <c r="Y148" s="4"/>
      <c r="Z148" s="4"/>
      <c r="AA148" s="4"/>
      <c r="AB148" s="4"/>
      <c r="AC148" s="4"/>
    </row>
    <row r="149" spans="1:29" ht="409.5" thickBot="1">
      <c r="A149" s="38" t="s">
        <v>698</v>
      </c>
      <c r="B149" s="313" t="s">
        <v>114</v>
      </c>
      <c r="C149" s="314" t="s">
        <v>2056</v>
      </c>
      <c r="D149" s="38" t="s">
        <v>116</v>
      </c>
      <c r="E149" s="60" t="s">
        <v>1236</v>
      </c>
      <c r="F149" s="38" t="s">
        <v>267</v>
      </c>
      <c r="G149" s="60" t="s">
        <v>2057</v>
      </c>
      <c r="H149" s="94" t="s">
        <v>727</v>
      </c>
      <c r="I149" s="60" t="s">
        <v>1237</v>
      </c>
      <c r="J149" s="95"/>
      <c r="K149" s="60"/>
      <c r="L149" s="60" t="s">
        <v>1202</v>
      </c>
      <c r="M149" s="4"/>
      <c r="N149" s="4"/>
      <c r="O149" s="4"/>
      <c r="P149" s="4"/>
      <c r="Q149" s="4"/>
      <c r="R149" s="4"/>
      <c r="S149" s="4"/>
      <c r="T149" s="4"/>
      <c r="U149" s="4"/>
      <c r="V149" s="4"/>
      <c r="W149" s="4"/>
      <c r="X149" s="4"/>
      <c r="Y149" s="4"/>
      <c r="Z149" s="4"/>
      <c r="AA149" s="4"/>
      <c r="AB149" s="4"/>
      <c r="AC149" s="4"/>
    </row>
    <row r="150" spans="1:29" ht="347.25" thickBot="1">
      <c r="A150" s="38" t="s">
        <v>698</v>
      </c>
      <c r="B150" s="313"/>
      <c r="C150" s="314"/>
      <c r="D150" s="38" t="s">
        <v>117</v>
      </c>
      <c r="E150" s="60" t="s">
        <v>1238</v>
      </c>
      <c r="F150" s="38" t="s">
        <v>267</v>
      </c>
      <c r="G150" s="60" t="s">
        <v>1239</v>
      </c>
      <c r="H150" s="94" t="s">
        <v>728</v>
      </c>
      <c r="I150" s="60" t="s">
        <v>2058</v>
      </c>
      <c r="J150" s="95"/>
      <c r="K150" s="60"/>
      <c r="L150" s="60" t="s">
        <v>1202</v>
      </c>
      <c r="M150" s="4"/>
      <c r="N150" s="4"/>
      <c r="O150" s="4"/>
      <c r="P150" s="4"/>
      <c r="Q150" s="4"/>
      <c r="R150" s="4"/>
      <c r="S150" s="4"/>
      <c r="T150" s="4"/>
      <c r="U150" s="4"/>
      <c r="V150" s="4"/>
      <c r="W150" s="4"/>
      <c r="X150" s="4"/>
      <c r="Y150" s="4"/>
      <c r="Z150" s="4"/>
      <c r="AA150" s="4"/>
      <c r="AB150" s="4"/>
      <c r="AC150" s="4"/>
    </row>
    <row r="151" spans="1:29" ht="132.75" thickBot="1">
      <c r="A151" s="38" t="s">
        <v>328</v>
      </c>
      <c r="B151" s="313"/>
      <c r="C151" s="314"/>
      <c r="D151" s="38" t="s">
        <v>118</v>
      </c>
      <c r="E151" s="38" t="s">
        <v>1240</v>
      </c>
      <c r="F151" s="38" t="s">
        <v>299</v>
      </c>
      <c r="G151" s="38" t="s">
        <v>1241</v>
      </c>
      <c r="H151" s="48" t="s">
        <v>676</v>
      </c>
      <c r="I151" s="38" t="s">
        <v>729</v>
      </c>
      <c r="J151" s="38"/>
      <c r="K151" s="38"/>
      <c r="L151" s="36" t="s">
        <v>1136</v>
      </c>
      <c r="M151" s="4"/>
      <c r="N151" s="4"/>
      <c r="O151" s="4"/>
      <c r="P151" s="4"/>
      <c r="Q151" s="4"/>
      <c r="R151" s="4"/>
      <c r="S151" s="4"/>
      <c r="T151" s="4"/>
      <c r="U151" s="4"/>
      <c r="V151" s="4"/>
      <c r="W151" s="4"/>
      <c r="X151" s="4"/>
      <c r="Y151" s="4"/>
      <c r="Z151" s="4"/>
      <c r="AA151" s="4"/>
      <c r="AB151" s="4"/>
      <c r="AC151" s="4"/>
    </row>
    <row r="152" spans="1:29" ht="116.25" thickBot="1">
      <c r="A152" s="38" t="s">
        <v>328</v>
      </c>
      <c r="B152" s="38" t="s">
        <v>115</v>
      </c>
      <c r="C152" s="90" t="s">
        <v>2059</v>
      </c>
      <c r="D152" s="38" t="s">
        <v>119</v>
      </c>
      <c r="E152" s="38" t="s">
        <v>730</v>
      </c>
      <c r="F152" s="38" t="s">
        <v>267</v>
      </c>
      <c r="G152" s="38" t="s">
        <v>1242</v>
      </c>
      <c r="H152" s="48" t="s">
        <v>268</v>
      </c>
      <c r="I152" s="38" t="s">
        <v>731</v>
      </c>
      <c r="J152" s="38"/>
      <c r="K152" s="38"/>
      <c r="L152" s="36" t="s">
        <v>1136</v>
      </c>
      <c r="M152" s="4"/>
      <c r="N152" s="4"/>
      <c r="O152" s="4"/>
      <c r="P152" s="4"/>
      <c r="Q152" s="4"/>
      <c r="R152" s="4"/>
      <c r="S152" s="4"/>
      <c r="T152" s="4"/>
      <c r="U152" s="4"/>
      <c r="V152" s="4"/>
      <c r="W152" s="4"/>
      <c r="X152" s="4"/>
      <c r="Y152" s="4"/>
      <c r="Z152" s="4"/>
      <c r="AA152" s="4"/>
      <c r="AB152" s="4"/>
      <c r="AC152" s="4"/>
    </row>
    <row r="153" spans="1:256" ht="19.5" customHeight="1" thickBot="1">
      <c r="A153" s="310" t="s">
        <v>130</v>
      </c>
      <c r="B153" s="311"/>
      <c r="C153" s="311"/>
      <c r="D153" s="311"/>
      <c r="E153" s="311"/>
      <c r="F153" s="311"/>
      <c r="G153" s="311"/>
      <c r="H153" s="311"/>
      <c r="I153" s="311"/>
      <c r="J153" s="311"/>
      <c r="K153" s="311"/>
      <c r="L153" s="312"/>
      <c r="M153" s="13"/>
      <c r="N153" s="13"/>
      <c r="O153" s="13"/>
      <c r="P153" s="13"/>
      <c r="Q153" s="13"/>
      <c r="R153" s="13"/>
      <c r="S153" s="13"/>
      <c r="T153" s="13"/>
      <c r="U153" s="13"/>
      <c r="V153" s="13"/>
      <c r="W153" s="13"/>
      <c r="X153" s="13"/>
      <c r="Y153" s="13"/>
      <c r="Z153" s="13"/>
      <c r="AA153" s="13"/>
      <c r="AB153" s="13"/>
      <c r="AC153" s="13"/>
      <c r="AH153" s="328"/>
      <c r="AI153" s="328"/>
      <c r="AJ153" s="328"/>
      <c r="AK153" s="328"/>
      <c r="AL153" s="328"/>
      <c r="AM153" s="328"/>
      <c r="AN153" s="328"/>
      <c r="AO153" s="328"/>
      <c r="AP153" s="328"/>
      <c r="AQ153" s="328"/>
      <c r="AR153" s="328"/>
      <c r="AS153" s="328"/>
      <c r="AT153" s="328"/>
      <c r="AU153" s="328"/>
      <c r="AV153" s="328"/>
      <c r="AW153" s="328"/>
      <c r="AX153" s="328"/>
      <c r="AY153" s="328"/>
      <c r="AZ153" s="328"/>
      <c r="BA153" s="328"/>
      <c r="BB153" s="328"/>
      <c r="BC153" s="328"/>
      <c r="BD153" s="328"/>
      <c r="BE153" s="328"/>
      <c r="BF153" s="328"/>
      <c r="BG153" s="328"/>
      <c r="BH153" s="328"/>
      <c r="BI153" s="328"/>
      <c r="BJ153" s="328"/>
      <c r="BK153" s="328"/>
      <c r="BL153" s="328"/>
      <c r="BM153" s="328"/>
      <c r="BN153" s="328"/>
      <c r="BO153" s="328"/>
      <c r="BP153" s="328"/>
      <c r="BQ153" s="328"/>
      <c r="BR153" s="328"/>
      <c r="BS153" s="328"/>
      <c r="BT153" s="328"/>
      <c r="BU153" s="328"/>
      <c r="BV153" s="328"/>
      <c r="BW153" s="328"/>
      <c r="BX153" s="328"/>
      <c r="BY153" s="328"/>
      <c r="BZ153" s="328"/>
      <c r="CA153" s="328"/>
      <c r="CB153" s="328"/>
      <c r="CC153" s="328"/>
      <c r="CD153" s="328"/>
      <c r="CE153" s="328"/>
      <c r="CF153" s="328"/>
      <c r="CG153" s="328"/>
      <c r="CH153" s="328"/>
      <c r="CI153" s="328"/>
      <c r="CJ153" s="328"/>
      <c r="CK153" s="328"/>
      <c r="CL153" s="328"/>
      <c r="CM153" s="328"/>
      <c r="CN153" s="328"/>
      <c r="CO153" s="328"/>
      <c r="CP153" s="328"/>
      <c r="CQ153" s="328"/>
      <c r="CR153" s="328"/>
      <c r="CS153" s="328"/>
      <c r="CT153" s="328"/>
      <c r="CU153" s="328"/>
      <c r="CV153" s="328"/>
      <c r="CW153" s="328"/>
      <c r="CX153" s="328"/>
      <c r="CY153" s="328"/>
      <c r="CZ153" s="328"/>
      <c r="DA153" s="328"/>
      <c r="DB153" s="328"/>
      <c r="DC153" s="328"/>
      <c r="DD153" s="328"/>
      <c r="DE153" s="328"/>
      <c r="DF153" s="328"/>
      <c r="DG153" s="328"/>
      <c r="DH153" s="328"/>
      <c r="DI153" s="328"/>
      <c r="DJ153" s="328"/>
      <c r="DK153" s="328"/>
      <c r="DL153" s="328"/>
      <c r="DM153" s="328"/>
      <c r="DN153" s="328"/>
      <c r="DO153" s="328"/>
      <c r="DP153" s="328"/>
      <c r="DQ153" s="328"/>
      <c r="DR153" s="328"/>
      <c r="DS153" s="328"/>
      <c r="DT153" s="328"/>
      <c r="DU153" s="328"/>
      <c r="DV153" s="328"/>
      <c r="DW153" s="328"/>
      <c r="DX153" s="328"/>
      <c r="DY153" s="328"/>
      <c r="DZ153" s="328"/>
      <c r="EA153" s="328"/>
      <c r="EB153" s="328"/>
      <c r="EC153" s="328"/>
      <c r="ED153" s="328"/>
      <c r="EE153" s="328"/>
      <c r="EF153" s="328"/>
      <c r="EG153" s="328"/>
      <c r="EH153" s="328"/>
      <c r="EI153" s="328"/>
      <c r="EJ153" s="328"/>
      <c r="EK153" s="328"/>
      <c r="EL153" s="328"/>
      <c r="EM153" s="328"/>
      <c r="EN153" s="328"/>
      <c r="EO153" s="328"/>
      <c r="EP153" s="328"/>
      <c r="EQ153" s="328"/>
      <c r="ER153" s="328"/>
      <c r="ES153" s="328"/>
      <c r="ET153" s="328"/>
      <c r="EU153" s="328"/>
      <c r="EV153" s="328"/>
      <c r="EW153" s="328"/>
      <c r="EX153" s="328"/>
      <c r="EY153" s="328"/>
      <c r="EZ153" s="328"/>
      <c r="FA153" s="328"/>
      <c r="FB153" s="328"/>
      <c r="FC153" s="328"/>
      <c r="FD153" s="328"/>
      <c r="FE153" s="328"/>
      <c r="FF153" s="328"/>
      <c r="FG153" s="328"/>
      <c r="FH153" s="328"/>
      <c r="FI153" s="328"/>
      <c r="FJ153" s="328"/>
      <c r="FK153" s="328"/>
      <c r="FL153" s="328"/>
      <c r="FM153" s="328"/>
      <c r="FN153" s="328"/>
      <c r="FO153" s="328"/>
      <c r="FP153" s="328"/>
      <c r="FQ153" s="328"/>
      <c r="FR153" s="328"/>
      <c r="FS153" s="328"/>
      <c r="FT153" s="328"/>
      <c r="FU153" s="328"/>
      <c r="FV153" s="328"/>
      <c r="FW153" s="328"/>
      <c r="FX153" s="328"/>
      <c r="FY153" s="328"/>
      <c r="FZ153" s="328"/>
      <c r="GA153" s="328"/>
      <c r="GB153" s="328"/>
      <c r="GC153" s="328"/>
      <c r="GD153" s="328"/>
      <c r="GE153" s="328"/>
      <c r="GF153" s="328"/>
      <c r="GG153" s="328"/>
      <c r="GH153" s="328"/>
      <c r="GI153" s="328"/>
      <c r="GJ153" s="328"/>
      <c r="GK153" s="328"/>
      <c r="GL153" s="328"/>
      <c r="GM153" s="328"/>
      <c r="GN153" s="328"/>
      <c r="GO153" s="328"/>
      <c r="GP153" s="328"/>
      <c r="GQ153" s="328"/>
      <c r="GR153" s="328"/>
      <c r="GS153" s="328"/>
      <c r="GT153" s="328"/>
      <c r="GU153" s="328"/>
      <c r="GV153" s="328"/>
      <c r="GW153" s="328"/>
      <c r="GX153" s="328"/>
      <c r="GY153" s="328"/>
      <c r="GZ153" s="328"/>
      <c r="HA153" s="328"/>
      <c r="HB153" s="328"/>
      <c r="HC153" s="328"/>
      <c r="HD153" s="328"/>
      <c r="HE153" s="328"/>
      <c r="HF153" s="328"/>
      <c r="HG153" s="328"/>
      <c r="HH153" s="328"/>
      <c r="HI153" s="328"/>
      <c r="HJ153" s="328"/>
      <c r="HK153" s="328"/>
      <c r="HL153" s="328"/>
      <c r="HM153" s="328"/>
      <c r="HN153" s="328"/>
      <c r="HO153" s="328"/>
      <c r="HP153" s="328"/>
      <c r="HQ153" s="328"/>
      <c r="HR153" s="328"/>
      <c r="HS153" s="328"/>
      <c r="HT153" s="328"/>
      <c r="HU153" s="328"/>
      <c r="HV153" s="328"/>
      <c r="HW153" s="328"/>
      <c r="HX153" s="328"/>
      <c r="HY153" s="328"/>
      <c r="HZ153" s="328"/>
      <c r="IA153" s="328"/>
      <c r="IB153" s="328"/>
      <c r="IC153" s="328"/>
      <c r="ID153" s="328"/>
      <c r="IE153" s="328"/>
      <c r="IF153" s="328"/>
      <c r="IG153" s="328"/>
      <c r="IH153" s="328"/>
      <c r="II153" s="328"/>
      <c r="IJ153" s="328"/>
      <c r="IK153" s="328"/>
      <c r="IL153" s="328"/>
      <c r="IM153" s="328"/>
      <c r="IN153" s="328"/>
      <c r="IO153" s="328"/>
      <c r="IP153" s="328"/>
      <c r="IQ153" s="328"/>
      <c r="IR153" s="328"/>
      <c r="IS153" s="328"/>
      <c r="IT153" s="328"/>
      <c r="IU153" s="328"/>
      <c r="IV153" s="328"/>
    </row>
    <row r="154" spans="1:29" ht="19.5" customHeight="1" thickBot="1">
      <c r="A154" s="310" t="s">
        <v>261</v>
      </c>
      <c r="B154" s="311"/>
      <c r="C154" s="311"/>
      <c r="D154" s="311"/>
      <c r="E154" s="311"/>
      <c r="F154" s="311"/>
      <c r="G154" s="311"/>
      <c r="H154" s="311"/>
      <c r="I154" s="311"/>
      <c r="J154" s="311"/>
      <c r="K154" s="311"/>
      <c r="L154" s="312"/>
      <c r="M154" s="13"/>
      <c r="N154" s="13"/>
      <c r="O154" s="13"/>
      <c r="P154" s="13"/>
      <c r="Q154" s="13"/>
      <c r="R154" s="13"/>
      <c r="S154" s="13"/>
      <c r="T154" s="13"/>
      <c r="U154" s="13"/>
      <c r="V154" s="13"/>
      <c r="W154" s="13"/>
      <c r="X154" s="13"/>
      <c r="Y154" s="13"/>
      <c r="Z154" s="13"/>
      <c r="AA154" s="13"/>
      <c r="AB154" s="13"/>
      <c r="AC154" s="13"/>
    </row>
    <row r="155" spans="1:29" ht="314.25" thickBot="1">
      <c r="A155" s="38" t="s">
        <v>732</v>
      </c>
      <c r="B155" s="313" t="s">
        <v>131</v>
      </c>
      <c r="C155" s="314" t="s">
        <v>2060</v>
      </c>
      <c r="D155" s="38" t="s">
        <v>137</v>
      </c>
      <c r="E155" s="67" t="s">
        <v>1243</v>
      </c>
      <c r="F155" s="68" t="s">
        <v>264</v>
      </c>
      <c r="G155" s="264" t="s">
        <v>2061</v>
      </c>
      <c r="H155" s="127" t="s">
        <v>733</v>
      </c>
      <c r="I155" s="67" t="s">
        <v>1244</v>
      </c>
      <c r="J155" s="68" t="s">
        <v>1245</v>
      </c>
      <c r="K155" s="67" t="s">
        <v>734</v>
      </c>
      <c r="L155" s="67" t="s">
        <v>1246</v>
      </c>
      <c r="M155" s="4"/>
      <c r="N155" s="4"/>
      <c r="O155" s="4"/>
      <c r="P155" s="4"/>
      <c r="Q155" s="4"/>
      <c r="R155" s="4"/>
      <c r="S155" s="4"/>
      <c r="T155" s="4"/>
      <c r="U155" s="4"/>
      <c r="V155" s="4"/>
      <c r="W155" s="4"/>
      <c r="X155" s="4"/>
      <c r="Y155" s="4"/>
      <c r="Z155" s="4"/>
      <c r="AA155" s="4"/>
      <c r="AB155" s="4"/>
      <c r="AC155" s="4"/>
    </row>
    <row r="156" spans="1:29" ht="297.75" thickBot="1">
      <c r="A156" s="38" t="s">
        <v>732</v>
      </c>
      <c r="B156" s="313"/>
      <c r="C156" s="314"/>
      <c r="D156" s="38" t="s">
        <v>138</v>
      </c>
      <c r="E156" s="67" t="s">
        <v>1247</v>
      </c>
      <c r="F156" s="68" t="s">
        <v>266</v>
      </c>
      <c r="G156" s="264" t="s">
        <v>1028</v>
      </c>
      <c r="H156" s="127" t="s">
        <v>1248</v>
      </c>
      <c r="I156" s="67" t="s">
        <v>735</v>
      </c>
      <c r="J156" s="68" t="s">
        <v>1245</v>
      </c>
      <c r="K156" s="67" t="s">
        <v>734</v>
      </c>
      <c r="L156" s="67" t="s">
        <v>1246</v>
      </c>
      <c r="M156" s="4"/>
      <c r="N156" s="4"/>
      <c r="O156" s="4"/>
      <c r="P156" s="4"/>
      <c r="Q156" s="4"/>
      <c r="R156" s="4"/>
      <c r="S156" s="4"/>
      <c r="T156" s="4"/>
      <c r="U156" s="4"/>
      <c r="V156" s="4"/>
      <c r="W156" s="4"/>
      <c r="X156" s="4"/>
      <c r="Y156" s="4"/>
      <c r="Z156" s="4"/>
      <c r="AA156" s="4"/>
      <c r="AB156" s="4"/>
      <c r="AC156" s="4"/>
    </row>
    <row r="157" spans="1:29" ht="409.5" thickBot="1">
      <c r="A157" s="38" t="s">
        <v>732</v>
      </c>
      <c r="B157" s="313"/>
      <c r="C157" s="314"/>
      <c r="D157" s="38" t="s">
        <v>872</v>
      </c>
      <c r="E157" s="68" t="s">
        <v>1249</v>
      </c>
      <c r="F157" s="68" t="s">
        <v>266</v>
      </c>
      <c r="G157" s="68" t="s">
        <v>1250</v>
      </c>
      <c r="H157" s="127">
        <v>80750</v>
      </c>
      <c r="I157" s="68" t="s">
        <v>1251</v>
      </c>
      <c r="J157" s="68" t="s">
        <v>1252</v>
      </c>
      <c r="K157" s="68" t="s">
        <v>736</v>
      </c>
      <c r="L157" s="67" t="s">
        <v>1253</v>
      </c>
      <c r="M157" s="4"/>
      <c r="N157" s="4"/>
      <c r="O157" s="4"/>
      <c r="P157" s="4"/>
      <c r="Q157" s="4"/>
      <c r="R157" s="4"/>
      <c r="S157" s="4"/>
      <c r="T157" s="4"/>
      <c r="U157" s="4"/>
      <c r="V157" s="4"/>
      <c r="W157" s="4"/>
      <c r="X157" s="4"/>
      <c r="Y157" s="4"/>
      <c r="Z157" s="4"/>
      <c r="AA157" s="4"/>
      <c r="AB157" s="4"/>
      <c r="AC157" s="4"/>
    </row>
    <row r="158" spans="1:29" ht="231.75" thickBot="1">
      <c r="A158" s="38" t="s">
        <v>732</v>
      </c>
      <c r="B158" s="313"/>
      <c r="C158" s="314"/>
      <c r="D158" s="38" t="s">
        <v>873</v>
      </c>
      <c r="E158" s="67" t="s">
        <v>1254</v>
      </c>
      <c r="F158" s="68" t="s">
        <v>914</v>
      </c>
      <c r="G158" s="264" t="s">
        <v>2062</v>
      </c>
      <c r="H158" s="127"/>
      <c r="I158" s="69" t="s">
        <v>1255</v>
      </c>
      <c r="J158" s="68"/>
      <c r="K158" s="68" t="s">
        <v>736</v>
      </c>
      <c r="L158" s="67" t="s">
        <v>1253</v>
      </c>
      <c r="M158" s="4"/>
      <c r="N158" s="4"/>
      <c r="O158" s="4"/>
      <c r="P158" s="4"/>
      <c r="Q158" s="4"/>
      <c r="R158" s="4"/>
      <c r="S158" s="4"/>
      <c r="T158" s="4"/>
      <c r="U158" s="4"/>
      <c r="V158" s="4"/>
      <c r="W158" s="4"/>
      <c r="X158" s="4"/>
      <c r="Y158" s="4"/>
      <c r="Z158" s="4"/>
      <c r="AA158" s="4"/>
      <c r="AB158" s="4"/>
      <c r="AC158" s="4"/>
    </row>
    <row r="159" spans="1:29" ht="132.75" thickBot="1">
      <c r="A159" s="38" t="s">
        <v>732</v>
      </c>
      <c r="B159" s="313"/>
      <c r="C159" s="314"/>
      <c r="D159" s="38" t="s">
        <v>874</v>
      </c>
      <c r="E159" s="40" t="s">
        <v>1256</v>
      </c>
      <c r="F159" s="38" t="s">
        <v>905</v>
      </c>
      <c r="G159" s="38" t="s">
        <v>953</v>
      </c>
      <c r="H159" s="48">
        <v>15000</v>
      </c>
      <c r="I159" s="112"/>
      <c r="J159" s="38"/>
      <c r="K159" s="38"/>
      <c r="L159" s="40" t="s">
        <v>1143</v>
      </c>
      <c r="M159" s="4"/>
      <c r="N159" s="4"/>
      <c r="O159" s="4"/>
      <c r="P159" s="4"/>
      <c r="Q159" s="4"/>
      <c r="R159" s="4"/>
      <c r="S159" s="4"/>
      <c r="T159" s="4"/>
      <c r="U159" s="4"/>
      <c r="V159" s="4"/>
      <c r="W159" s="4"/>
      <c r="X159" s="4"/>
      <c r="Y159" s="4"/>
      <c r="Z159" s="4"/>
      <c r="AA159" s="4"/>
      <c r="AB159" s="4"/>
      <c r="AC159" s="4"/>
    </row>
    <row r="160" spans="1:29" ht="165.75" thickBot="1">
      <c r="A160" s="38" t="s">
        <v>732</v>
      </c>
      <c r="B160" s="313"/>
      <c r="C160" s="314"/>
      <c r="D160" s="38" t="s">
        <v>875</v>
      </c>
      <c r="E160" s="40" t="s">
        <v>737</v>
      </c>
      <c r="F160" s="38" t="s">
        <v>906</v>
      </c>
      <c r="G160" s="38" t="s">
        <v>738</v>
      </c>
      <c r="H160" s="48">
        <v>20000</v>
      </c>
      <c r="I160" s="112"/>
      <c r="J160" s="38"/>
      <c r="K160" s="38"/>
      <c r="L160" s="40" t="s">
        <v>1143</v>
      </c>
      <c r="M160" s="4"/>
      <c r="N160" s="4"/>
      <c r="O160" s="4"/>
      <c r="P160" s="4"/>
      <c r="Q160" s="4"/>
      <c r="R160" s="4"/>
      <c r="S160" s="4"/>
      <c r="T160" s="4"/>
      <c r="U160" s="4"/>
      <c r="V160" s="4"/>
      <c r="W160" s="4"/>
      <c r="X160" s="4"/>
      <c r="Y160" s="4"/>
      <c r="Z160" s="4"/>
      <c r="AA160" s="4"/>
      <c r="AB160" s="4"/>
      <c r="AC160" s="4"/>
    </row>
    <row r="161" spans="1:29" ht="409.5" thickBot="1">
      <c r="A161" s="38" t="s">
        <v>732</v>
      </c>
      <c r="B161" s="313" t="s">
        <v>132</v>
      </c>
      <c r="C161" s="314" t="s">
        <v>2063</v>
      </c>
      <c r="D161" s="67" t="s">
        <v>253</v>
      </c>
      <c r="E161" s="68" t="s">
        <v>1257</v>
      </c>
      <c r="F161" s="38" t="s">
        <v>267</v>
      </c>
      <c r="G161" s="264" t="s">
        <v>2064</v>
      </c>
      <c r="H161" s="127" t="s">
        <v>954</v>
      </c>
      <c r="I161" s="68" t="s">
        <v>1258</v>
      </c>
      <c r="J161" s="68" t="s">
        <v>955</v>
      </c>
      <c r="K161" s="68" t="s">
        <v>1260</v>
      </c>
      <c r="L161" s="67" t="s">
        <v>956</v>
      </c>
      <c r="M161" s="4"/>
      <c r="N161" s="4"/>
      <c r="O161" s="4"/>
      <c r="P161" s="4"/>
      <c r="Q161" s="4"/>
      <c r="R161" s="4"/>
      <c r="S161" s="4"/>
      <c r="T161" s="4"/>
      <c r="U161" s="4"/>
      <c r="V161" s="4"/>
      <c r="W161" s="4"/>
      <c r="X161" s="4"/>
      <c r="Y161" s="4"/>
      <c r="Z161" s="4"/>
      <c r="AA161" s="4"/>
      <c r="AB161" s="4"/>
      <c r="AC161" s="4"/>
    </row>
    <row r="162" spans="1:29" ht="380.25" thickBot="1">
      <c r="A162" s="38" t="s">
        <v>732</v>
      </c>
      <c r="B162" s="313"/>
      <c r="C162" s="314"/>
      <c r="D162" s="67" t="s">
        <v>876</v>
      </c>
      <c r="E162" s="67" t="s">
        <v>957</v>
      </c>
      <c r="F162" s="68" t="s">
        <v>904</v>
      </c>
      <c r="G162" s="264" t="s">
        <v>2065</v>
      </c>
      <c r="H162" s="127" t="s">
        <v>1259</v>
      </c>
      <c r="I162" s="129" t="s">
        <v>2066</v>
      </c>
      <c r="J162" s="129" t="s">
        <v>2067</v>
      </c>
      <c r="K162" s="68" t="s">
        <v>1260</v>
      </c>
      <c r="L162" s="129" t="s">
        <v>1261</v>
      </c>
      <c r="M162" s="4"/>
      <c r="N162" s="4"/>
      <c r="O162" s="4"/>
      <c r="P162" s="4"/>
      <c r="Q162" s="4"/>
      <c r="R162" s="4"/>
      <c r="S162" s="4"/>
      <c r="T162" s="4"/>
      <c r="U162" s="4"/>
      <c r="V162" s="4"/>
      <c r="W162" s="4"/>
      <c r="X162" s="4"/>
      <c r="Y162" s="4"/>
      <c r="Z162" s="4"/>
      <c r="AA162" s="4"/>
      <c r="AB162" s="4"/>
      <c r="AC162" s="4"/>
    </row>
    <row r="163" spans="1:29" ht="116.25" thickBot="1">
      <c r="A163" s="38" t="s">
        <v>732</v>
      </c>
      <c r="B163" s="313"/>
      <c r="C163" s="314"/>
      <c r="D163" s="67" t="s">
        <v>877</v>
      </c>
      <c r="E163" s="67" t="s">
        <v>1262</v>
      </c>
      <c r="F163" s="68" t="s">
        <v>967</v>
      </c>
      <c r="G163" s="68" t="s">
        <v>1263</v>
      </c>
      <c r="H163" s="130" t="s">
        <v>1264</v>
      </c>
      <c r="I163" s="68" t="s">
        <v>1265</v>
      </c>
      <c r="J163" s="68" t="s">
        <v>739</v>
      </c>
      <c r="K163" s="68" t="s">
        <v>2068</v>
      </c>
      <c r="L163" s="67" t="s">
        <v>1266</v>
      </c>
      <c r="M163" s="4"/>
      <c r="N163" s="4"/>
      <c r="O163" s="4"/>
      <c r="P163" s="4"/>
      <c r="Q163" s="4"/>
      <c r="R163" s="4"/>
      <c r="S163" s="4"/>
      <c r="T163" s="4"/>
      <c r="U163" s="4"/>
      <c r="V163" s="4"/>
      <c r="W163" s="4"/>
      <c r="X163" s="4"/>
      <c r="Y163" s="4"/>
      <c r="Z163" s="4"/>
      <c r="AA163" s="4"/>
      <c r="AB163" s="4"/>
      <c r="AC163" s="4"/>
    </row>
    <row r="164" spans="1:29" ht="132.75" thickBot="1">
      <c r="A164" s="38" t="s">
        <v>732</v>
      </c>
      <c r="B164" s="313"/>
      <c r="C164" s="314"/>
      <c r="D164" s="67" t="s">
        <v>878</v>
      </c>
      <c r="E164" s="68" t="s">
        <v>1267</v>
      </c>
      <c r="F164" s="68" t="s">
        <v>267</v>
      </c>
      <c r="G164" s="265" t="s">
        <v>2069</v>
      </c>
      <c r="H164" s="127" t="s">
        <v>1270</v>
      </c>
      <c r="I164" s="68" t="s">
        <v>1269</v>
      </c>
      <c r="J164" s="68" t="s">
        <v>1365</v>
      </c>
      <c r="K164" s="68" t="s">
        <v>1268</v>
      </c>
      <c r="L164" s="67" t="s">
        <v>2070</v>
      </c>
      <c r="M164" s="4"/>
      <c r="N164" s="4"/>
      <c r="O164" s="4"/>
      <c r="P164" s="4"/>
      <c r="Q164" s="4"/>
      <c r="R164" s="4"/>
      <c r="S164" s="4"/>
      <c r="T164" s="4"/>
      <c r="U164" s="4"/>
      <c r="V164" s="4"/>
      <c r="W164" s="4"/>
      <c r="X164" s="4"/>
      <c r="Y164" s="4"/>
      <c r="Z164" s="4"/>
      <c r="AA164" s="4"/>
      <c r="AB164" s="4"/>
      <c r="AC164" s="4"/>
    </row>
    <row r="165" spans="1:29" ht="409.5" thickBot="1">
      <c r="A165" s="38" t="s">
        <v>732</v>
      </c>
      <c r="B165" s="313"/>
      <c r="C165" s="314"/>
      <c r="D165" s="67" t="s">
        <v>879</v>
      </c>
      <c r="E165" s="68" t="s">
        <v>1271</v>
      </c>
      <c r="F165" s="68" t="s">
        <v>267</v>
      </c>
      <c r="G165" s="265" t="s">
        <v>2071</v>
      </c>
      <c r="H165" s="127" t="s">
        <v>1273</v>
      </c>
      <c r="I165" s="68" t="s">
        <v>1272</v>
      </c>
      <c r="J165" s="68" t="s">
        <v>958</v>
      </c>
      <c r="K165" s="68"/>
      <c r="L165" s="67" t="s">
        <v>2072</v>
      </c>
      <c r="M165" s="4"/>
      <c r="N165" s="4"/>
      <c r="O165" s="4"/>
      <c r="P165" s="4"/>
      <c r="Q165" s="4"/>
      <c r="R165" s="4"/>
      <c r="S165" s="4"/>
      <c r="T165" s="4"/>
      <c r="U165" s="4"/>
      <c r="V165" s="4"/>
      <c r="W165" s="4"/>
      <c r="X165" s="4"/>
      <c r="Y165" s="4"/>
      <c r="Z165" s="4"/>
      <c r="AA165" s="4"/>
      <c r="AB165" s="4"/>
      <c r="AC165" s="4"/>
    </row>
    <row r="166" spans="1:29" ht="248.25" thickBot="1">
      <c r="A166" s="38" t="s">
        <v>732</v>
      </c>
      <c r="B166" s="313"/>
      <c r="C166" s="314"/>
      <c r="D166" s="67" t="s">
        <v>880</v>
      </c>
      <c r="E166" s="67" t="s">
        <v>1274</v>
      </c>
      <c r="F166" s="68" t="s">
        <v>267</v>
      </c>
      <c r="G166" s="265" t="s">
        <v>2073</v>
      </c>
      <c r="H166" s="67" t="s">
        <v>740</v>
      </c>
      <c r="I166" s="67" t="s">
        <v>2074</v>
      </c>
      <c r="J166" s="67" t="s">
        <v>1286</v>
      </c>
      <c r="K166" s="67" t="s">
        <v>741</v>
      </c>
      <c r="L166" s="67" t="s">
        <v>1275</v>
      </c>
      <c r="M166" s="4"/>
      <c r="N166" s="4"/>
      <c r="O166" s="4"/>
      <c r="P166" s="4"/>
      <c r="Q166" s="4"/>
      <c r="R166" s="4"/>
      <c r="S166" s="4"/>
      <c r="T166" s="4"/>
      <c r="U166" s="4"/>
      <c r="V166" s="4"/>
      <c r="W166" s="4"/>
      <c r="X166" s="4"/>
      <c r="Y166" s="4"/>
      <c r="Z166" s="4"/>
      <c r="AA166" s="4"/>
      <c r="AB166" s="4"/>
      <c r="AC166" s="4"/>
    </row>
    <row r="167" spans="1:29" ht="231.75" thickBot="1">
      <c r="A167" s="38" t="s">
        <v>732</v>
      </c>
      <c r="B167" s="313"/>
      <c r="C167" s="314"/>
      <c r="D167" s="67" t="s">
        <v>881</v>
      </c>
      <c r="E167" s="67" t="s">
        <v>2075</v>
      </c>
      <c r="F167" s="67" t="s">
        <v>959</v>
      </c>
      <c r="G167" s="265" t="s">
        <v>2076</v>
      </c>
      <c r="H167" s="67" t="s">
        <v>2077</v>
      </c>
      <c r="I167" s="67" t="s">
        <v>1276</v>
      </c>
      <c r="J167" s="67" t="s">
        <v>1277</v>
      </c>
      <c r="K167" s="67" t="s">
        <v>741</v>
      </c>
      <c r="L167" s="67" t="s">
        <v>1275</v>
      </c>
      <c r="M167" s="4"/>
      <c r="N167" s="4"/>
      <c r="O167" s="4"/>
      <c r="P167" s="4"/>
      <c r="Q167" s="4"/>
      <c r="R167" s="4"/>
      <c r="S167" s="4"/>
      <c r="T167" s="4"/>
      <c r="U167" s="4"/>
      <c r="V167" s="4"/>
      <c r="W167" s="4"/>
      <c r="X167" s="4"/>
      <c r="Y167" s="4"/>
      <c r="Z167" s="4"/>
      <c r="AA167" s="4"/>
      <c r="AB167" s="4"/>
      <c r="AC167" s="4"/>
    </row>
    <row r="168" spans="1:29" ht="297.75" thickBot="1">
      <c r="A168" s="38" t="s">
        <v>732</v>
      </c>
      <c r="B168" s="313"/>
      <c r="C168" s="314"/>
      <c r="D168" s="67" t="s">
        <v>882</v>
      </c>
      <c r="E168" s="67" t="s">
        <v>1281</v>
      </c>
      <c r="F168" s="67" t="s">
        <v>960</v>
      </c>
      <c r="G168" s="265" t="s">
        <v>1278</v>
      </c>
      <c r="H168" s="131" t="s">
        <v>742</v>
      </c>
      <c r="I168" s="67" t="s">
        <v>1279</v>
      </c>
      <c r="J168" s="67" t="s">
        <v>1277</v>
      </c>
      <c r="K168" s="67" t="s">
        <v>741</v>
      </c>
      <c r="L168" s="67" t="s">
        <v>1266</v>
      </c>
      <c r="M168" s="4"/>
      <c r="N168" s="4"/>
      <c r="O168" s="4"/>
      <c r="P168" s="4"/>
      <c r="Q168" s="4"/>
      <c r="R168" s="4"/>
      <c r="S168" s="4"/>
      <c r="T168" s="4"/>
      <c r="U168" s="4"/>
      <c r="V168" s="4"/>
      <c r="W168" s="4"/>
      <c r="X168" s="4"/>
      <c r="Y168" s="4"/>
      <c r="Z168" s="4"/>
      <c r="AA168" s="4"/>
      <c r="AB168" s="4"/>
      <c r="AC168" s="4"/>
    </row>
    <row r="169" spans="1:29" ht="264.75" thickBot="1">
      <c r="A169" s="38" t="s">
        <v>732</v>
      </c>
      <c r="B169" s="313"/>
      <c r="C169" s="314"/>
      <c r="D169" s="67" t="s">
        <v>883</v>
      </c>
      <c r="E169" s="67" t="s">
        <v>1280</v>
      </c>
      <c r="F169" s="67" t="s">
        <v>1005</v>
      </c>
      <c r="G169" s="265" t="s">
        <v>2078</v>
      </c>
      <c r="H169" s="131" t="s">
        <v>743</v>
      </c>
      <c r="I169" s="67" t="s">
        <v>1279</v>
      </c>
      <c r="J169" s="67" t="s">
        <v>1277</v>
      </c>
      <c r="K169" s="67" t="s">
        <v>2079</v>
      </c>
      <c r="L169" s="67" t="s">
        <v>1266</v>
      </c>
      <c r="M169" s="4"/>
      <c r="N169" s="4"/>
      <c r="O169" s="4"/>
      <c r="P169" s="4"/>
      <c r="Q169" s="4"/>
      <c r="R169" s="4"/>
      <c r="S169" s="4"/>
      <c r="T169" s="4"/>
      <c r="U169" s="4"/>
      <c r="V169" s="4"/>
      <c r="W169" s="4"/>
      <c r="X169" s="4"/>
      <c r="Y169" s="4"/>
      <c r="Z169" s="4"/>
      <c r="AA169" s="4"/>
      <c r="AB169" s="4"/>
      <c r="AC169" s="4"/>
    </row>
    <row r="170" spans="1:29" ht="132.75" thickBot="1">
      <c r="A170" s="38" t="s">
        <v>732</v>
      </c>
      <c r="B170" s="313"/>
      <c r="C170" s="314"/>
      <c r="D170" s="67" t="s">
        <v>884</v>
      </c>
      <c r="E170" s="67" t="s">
        <v>1282</v>
      </c>
      <c r="F170" s="67" t="s">
        <v>1006</v>
      </c>
      <c r="G170" s="67" t="s">
        <v>1029</v>
      </c>
      <c r="H170" s="67"/>
      <c r="I170" s="67" t="s">
        <v>1283</v>
      </c>
      <c r="J170" s="67" t="s">
        <v>1277</v>
      </c>
      <c r="K170" s="67" t="s">
        <v>741</v>
      </c>
      <c r="L170" s="132" t="s">
        <v>1266</v>
      </c>
      <c r="M170" s="4"/>
      <c r="N170" s="4"/>
      <c r="O170" s="4"/>
      <c r="P170" s="4"/>
      <c r="Q170" s="4"/>
      <c r="R170" s="4"/>
      <c r="S170" s="4"/>
      <c r="T170" s="4"/>
      <c r="U170" s="4"/>
      <c r="V170" s="4"/>
      <c r="W170" s="4"/>
      <c r="X170" s="4"/>
      <c r="Y170" s="4"/>
      <c r="Z170" s="4"/>
      <c r="AA170" s="4"/>
      <c r="AB170" s="4"/>
      <c r="AC170" s="4"/>
    </row>
    <row r="171" spans="1:29" ht="165.75" thickBot="1">
      <c r="A171" s="38" t="s">
        <v>732</v>
      </c>
      <c r="B171" s="313"/>
      <c r="C171" s="314"/>
      <c r="D171" s="67" t="s">
        <v>885</v>
      </c>
      <c r="E171" s="68" t="s">
        <v>1284</v>
      </c>
      <c r="F171" s="67" t="s">
        <v>266</v>
      </c>
      <c r="G171" s="68" t="s">
        <v>2080</v>
      </c>
      <c r="H171" s="67"/>
      <c r="I171" s="67" t="s">
        <v>1285</v>
      </c>
      <c r="J171" s="67" t="s">
        <v>1286</v>
      </c>
      <c r="K171" s="67" t="s">
        <v>744</v>
      </c>
      <c r="L171" s="67" t="s">
        <v>1287</v>
      </c>
      <c r="M171" s="4"/>
      <c r="N171" s="4"/>
      <c r="O171" s="4"/>
      <c r="P171" s="4"/>
      <c r="Q171" s="4"/>
      <c r="R171" s="4"/>
      <c r="S171" s="4"/>
      <c r="T171" s="4"/>
      <c r="U171" s="4"/>
      <c r="V171" s="4"/>
      <c r="W171" s="4"/>
      <c r="X171" s="4"/>
      <c r="Y171" s="4"/>
      <c r="Z171" s="4"/>
      <c r="AA171" s="4"/>
      <c r="AB171" s="4"/>
      <c r="AC171" s="4"/>
    </row>
    <row r="172" spans="1:29" s="26" customFormat="1" ht="198.75" thickBot="1">
      <c r="A172" s="38" t="s">
        <v>732</v>
      </c>
      <c r="B172" s="313"/>
      <c r="C172" s="314"/>
      <c r="D172" s="67" t="s">
        <v>886</v>
      </c>
      <c r="E172" s="67" t="s">
        <v>1288</v>
      </c>
      <c r="F172" s="67" t="s">
        <v>907</v>
      </c>
      <c r="G172" s="265" t="s">
        <v>2081</v>
      </c>
      <c r="H172" s="133" t="s">
        <v>1289</v>
      </c>
      <c r="I172" s="67" t="s">
        <v>1290</v>
      </c>
      <c r="J172" s="67" t="s">
        <v>1286</v>
      </c>
      <c r="K172" s="67" t="s">
        <v>2082</v>
      </c>
      <c r="L172" s="67" t="s">
        <v>1287</v>
      </c>
      <c r="M172" s="4"/>
      <c r="N172" s="4"/>
      <c r="O172" s="4"/>
      <c r="P172" s="4"/>
      <c r="Q172" s="4"/>
      <c r="R172" s="4"/>
      <c r="S172" s="4"/>
      <c r="T172" s="4"/>
      <c r="U172" s="4"/>
      <c r="V172" s="4"/>
      <c r="W172" s="4"/>
      <c r="X172" s="4"/>
      <c r="Y172" s="4"/>
      <c r="Z172" s="4"/>
      <c r="AA172" s="4"/>
      <c r="AB172" s="4"/>
      <c r="AC172" s="4"/>
    </row>
    <row r="173" spans="1:29" s="26" customFormat="1" ht="165.75" thickBot="1">
      <c r="A173" s="38" t="s">
        <v>732</v>
      </c>
      <c r="B173" s="313"/>
      <c r="C173" s="314"/>
      <c r="D173" s="67" t="s">
        <v>961</v>
      </c>
      <c r="E173" s="67" t="s">
        <v>1291</v>
      </c>
      <c r="F173" s="67" t="s">
        <v>266</v>
      </c>
      <c r="G173" s="265" t="s">
        <v>1292</v>
      </c>
      <c r="H173" s="133" t="s">
        <v>1295</v>
      </c>
      <c r="I173" s="67" t="s">
        <v>1293</v>
      </c>
      <c r="J173" s="67" t="s">
        <v>1277</v>
      </c>
      <c r="K173" s="67" t="s">
        <v>2082</v>
      </c>
      <c r="L173" s="67" t="s">
        <v>1287</v>
      </c>
      <c r="M173" s="4"/>
      <c r="N173" s="4"/>
      <c r="O173" s="4"/>
      <c r="P173" s="4"/>
      <c r="Q173" s="4"/>
      <c r="R173" s="4"/>
      <c r="S173" s="4"/>
      <c r="T173" s="4"/>
      <c r="U173" s="4"/>
      <c r="V173" s="4"/>
      <c r="W173" s="4"/>
      <c r="X173" s="4"/>
      <c r="Y173" s="4"/>
      <c r="Z173" s="4"/>
      <c r="AA173" s="4"/>
      <c r="AB173" s="4"/>
      <c r="AC173" s="4"/>
    </row>
    <row r="174" spans="1:29" s="26" customFormat="1" ht="231.75" thickBot="1">
      <c r="A174" s="38" t="s">
        <v>732</v>
      </c>
      <c r="B174" s="313"/>
      <c r="C174" s="314"/>
      <c r="D174" s="67" t="s">
        <v>962</v>
      </c>
      <c r="E174" s="67" t="s">
        <v>1294</v>
      </c>
      <c r="F174" s="67" t="s">
        <v>266</v>
      </c>
      <c r="G174" s="265" t="s">
        <v>2083</v>
      </c>
      <c r="H174" s="67" t="s">
        <v>1296</v>
      </c>
      <c r="I174" s="67" t="s">
        <v>1297</v>
      </c>
      <c r="J174" s="67" t="s">
        <v>1277</v>
      </c>
      <c r="K174" s="67" t="s">
        <v>745</v>
      </c>
      <c r="L174" s="67" t="s">
        <v>1298</v>
      </c>
      <c r="M174" s="4"/>
      <c r="N174" s="4"/>
      <c r="O174" s="4"/>
      <c r="P174" s="4"/>
      <c r="Q174" s="4"/>
      <c r="R174" s="4"/>
      <c r="S174" s="4"/>
      <c r="T174" s="4"/>
      <c r="U174" s="4"/>
      <c r="V174" s="4"/>
      <c r="W174" s="4"/>
      <c r="X174" s="4"/>
      <c r="Y174" s="4"/>
      <c r="Z174" s="4"/>
      <c r="AA174" s="4"/>
      <c r="AB174" s="4"/>
      <c r="AC174" s="4"/>
    </row>
    <row r="175" spans="1:29" ht="409.5" thickBot="1">
      <c r="A175" s="38" t="s">
        <v>732</v>
      </c>
      <c r="B175" s="313" t="s">
        <v>133</v>
      </c>
      <c r="C175" s="314" t="s">
        <v>1299</v>
      </c>
      <c r="D175" s="38" t="s">
        <v>254</v>
      </c>
      <c r="E175" s="68" t="s">
        <v>1300</v>
      </c>
      <c r="F175" s="67" t="s">
        <v>266</v>
      </c>
      <c r="G175" s="264" t="s">
        <v>2084</v>
      </c>
      <c r="H175" s="48" t="s">
        <v>1301</v>
      </c>
      <c r="I175" s="68" t="s">
        <v>1302</v>
      </c>
      <c r="J175" s="68" t="s">
        <v>1303</v>
      </c>
      <c r="K175" s="68" t="s">
        <v>746</v>
      </c>
      <c r="L175" s="68" t="s">
        <v>1304</v>
      </c>
      <c r="M175" s="4"/>
      <c r="N175" s="4"/>
      <c r="O175" s="4"/>
      <c r="P175" s="4"/>
      <c r="Q175" s="4"/>
      <c r="R175" s="4"/>
      <c r="S175" s="4"/>
      <c r="T175" s="4"/>
      <c r="U175" s="4"/>
      <c r="V175" s="4"/>
      <c r="W175" s="4"/>
      <c r="X175" s="4"/>
      <c r="Y175" s="4"/>
      <c r="Z175" s="4"/>
      <c r="AA175" s="4"/>
      <c r="AB175" s="4"/>
      <c r="AC175" s="4"/>
    </row>
    <row r="176" spans="1:29" ht="409.5" thickBot="1">
      <c r="A176" s="38" t="s">
        <v>732</v>
      </c>
      <c r="B176" s="313"/>
      <c r="C176" s="314"/>
      <c r="D176" s="38" t="s">
        <v>255</v>
      </c>
      <c r="E176" s="68" t="s">
        <v>1305</v>
      </c>
      <c r="F176" s="67" t="s">
        <v>266</v>
      </c>
      <c r="G176" s="264" t="s">
        <v>2085</v>
      </c>
      <c r="H176" s="127" t="s">
        <v>1306</v>
      </c>
      <c r="I176" s="68" t="s">
        <v>2086</v>
      </c>
      <c r="J176" s="68" t="s">
        <v>1303</v>
      </c>
      <c r="K176" s="68" t="s">
        <v>2087</v>
      </c>
      <c r="L176" s="68" t="s">
        <v>1307</v>
      </c>
      <c r="M176" s="4"/>
      <c r="N176" s="4"/>
      <c r="O176" s="4"/>
      <c r="P176" s="4"/>
      <c r="Q176" s="4"/>
      <c r="R176" s="4"/>
      <c r="S176" s="4"/>
      <c r="T176" s="4"/>
      <c r="U176" s="4"/>
      <c r="V176" s="4"/>
      <c r="W176" s="4"/>
      <c r="X176" s="4"/>
      <c r="Y176" s="4"/>
      <c r="Z176" s="4"/>
      <c r="AA176" s="4"/>
      <c r="AB176" s="4"/>
      <c r="AC176" s="4"/>
    </row>
    <row r="177" spans="1:29" ht="409.5" thickBot="1">
      <c r="A177" s="38" t="s">
        <v>732</v>
      </c>
      <c r="B177" s="313"/>
      <c r="C177" s="314"/>
      <c r="D177" s="38" t="s">
        <v>256</v>
      </c>
      <c r="E177" s="68" t="s">
        <v>1308</v>
      </c>
      <c r="F177" s="67" t="s">
        <v>266</v>
      </c>
      <c r="G177" s="264" t="s">
        <v>2088</v>
      </c>
      <c r="H177" s="48" t="s">
        <v>1270</v>
      </c>
      <c r="I177" s="134" t="s">
        <v>747</v>
      </c>
      <c r="J177" s="134"/>
      <c r="K177" s="135" t="s">
        <v>748</v>
      </c>
      <c r="L177" s="129" t="s">
        <v>1309</v>
      </c>
      <c r="M177" s="4"/>
      <c r="N177" s="4"/>
      <c r="O177" s="4"/>
      <c r="P177" s="4"/>
      <c r="Q177" s="4"/>
      <c r="R177" s="4"/>
      <c r="S177" s="4"/>
      <c r="T177" s="4"/>
      <c r="U177" s="4"/>
      <c r="V177" s="4"/>
      <c r="W177" s="4"/>
      <c r="X177" s="4"/>
      <c r="Y177" s="4"/>
      <c r="Z177" s="4"/>
      <c r="AA177" s="4"/>
      <c r="AB177" s="4"/>
      <c r="AC177" s="4"/>
    </row>
    <row r="178" spans="1:29" ht="264.75" thickBot="1">
      <c r="A178" s="38" t="s">
        <v>626</v>
      </c>
      <c r="B178" s="313"/>
      <c r="C178" s="314"/>
      <c r="D178" s="38" t="s">
        <v>887</v>
      </c>
      <c r="E178" s="99" t="s">
        <v>1310</v>
      </c>
      <c r="F178" s="16" t="s">
        <v>266</v>
      </c>
      <c r="G178" s="16" t="s">
        <v>1311</v>
      </c>
      <c r="H178" s="103">
        <v>500</v>
      </c>
      <c r="I178" s="136" t="s">
        <v>1312</v>
      </c>
      <c r="J178" s="104"/>
      <c r="K178" s="16" t="s">
        <v>2089</v>
      </c>
      <c r="L178" s="99" t="s">
        <v>1313</v>
      </c>
      <c r="M178" s="4"/>
      <c r="N178" s="4"/>
      <c r="O178" s="4"/>
      <c r="P178" s="4"/>
      <c r="Q178" s="4"/>
      <c r="R178" s="4"/>
      <c r="S178" s="4"/>
      <c r="T178" s="4"/>
      <c r="U178" s="4"/>
      <c r="V178" s="4"/>
      <c r="W178" s="4"/>
      <c r="X178" s="4"/>
      <c r="Y178" s="4"/>
      <c r="Z178" s="4"/>
      <c r="AA178" s="4"/>
      <c r="AB178" s="4"/>
      <c r="AC178" s="4"/>
    </row>
    <row r="179" spans="1:29" ht="264.75" thickBot="1">
      <c r="A179" s="38" t="s">
        <v>626</v>
      </c>
      <c r="B179" s="313"/>
      <c r="C179" s="314"/>
      <c r="D179" s="38" t="s">
        <v>888</v>
      </c>
      <c r="E179" s="99" t="s">
        <v>1314</v>
      </c>
      <c r="F179" s="16" t="s">
        <v>282</v>
      </c>
      <c r="G179" s="16" t="s">
        <v>1315</v>
      </c>
      <c r="H179" s="103">
        <v>30000</v>
      </c>
      <c r="I179" s="136" t="s">
        <v>1316</v>
      </c>
      <c r="J179" s="104" t="s">
        <v>385</v>
      </c>
      <c r="K179" s="16"/>
      <c r="L179" s="99" t="s">
        <v>1317</v>
      </c>
      <c r="M179" s="4"/>
      <c r="N179" s="4"/>
      <c r="O179" s="4"/>
      <c r="P179" s="4"/>
      <c r="Q179" s="4"/>
      <c r="R179" s="4"/>
      <c r="S179" s="4"/>
      <c r="T179" s="4"/>
      <c r="U179" s="4"/>
      <c r="V179" s="4"/>
      <c r="W179" s="4"/>
      <c r="X179" s="4"/>
      <c r="Y179" s="4"/>
      <c r="Z179" s="4"/>
      <c r="AA179" s="4"/>
      <c r="AB179" s="4"/>
      <c r="AC179" s="4"/>
    </row>
    <row r="180" spans="1:29" ht="248.25" thickBot="1">
      <c r="A180" s="38" t="s">
        <v>732</v>
      </c>
      <c r="B180" s="313" t="s">
        <v>134</v>
      </c>
      <c r="C180" s="314" t="s">
        <v>1318</v>
      </c>
      <c r="D180" s="38" t="s">
        <v>139</v>
      </c>
      <c r="E180" s="67" t="s">
        <v>1319</v>
      </c>
      <c r="F180" s="67" t="s">
        <v>266</v>
      </c>
      <c r="G180" s="264" t="s">
        <v>1320</v>
      </c>
      <c r="H180" s="127" t="s">
        <v>749</v>
      </c>
      <c r="I180" s="129" t="s">
        <v>1321</v>
      </c>
      <c r="J180" s="68" t="s">
        <v>1322</v>
      </c>
      <c r="K180" s="68" t="s">
        <v>750</v>
      </c>
      <c r="L180" s="67" t="s">
        <v>1323</v>
      </c>
      <c r="M180" s="4"/>
      <c r="N180" s="4"/>
      <c r="O180" s="4"/>
      <c r="P180" s="4"/>
      <c r="Q180" s="4"/>
      <c r="R180" s="4"/>
      <c r="S180" s="4"/>
      <c r="T180" s="4"/>
      <c r="U180" s="4"/>
      <c r="V180" s="4"/>
      <c r="W180" s="4"/>
      <c r="X180" s="4"/>
      <c r="Y180" s="4"/>
      <c r="Z180" s="4"/>
      <c r="AA180" s="4"/>
      <c r="AB180" s="4"/>
      <c r="AC180" s="4"/>
    </row>
    <row r="181" spans="1:29" ht="248.25" thickBot="1">
      <c r="A181" s="38" t="s">
        <v>732</v>
      </c>
      <c r="B181" s="313"/>
      <c r="C181" s="314"/>
      <c r="D181" s="38" t="s">
        <v>889</v>
      </c>
      <c r="E181" s="67" t="s">
        <v>1324</v>
      </c>
      <c r="F181" s="67" t="s">
        <v>266</v>
      </c>
      <c r="G181" s="264" t="s">
        <v>2090</v>
      </c>
      <c r="H181" s="127" t="s">
        <v>1325</v>
      </c>
      <c r="I181" s="129" t="s">
        <v>1326</v>
      </c>
      <c r="J181" s="68" t="s">
        <v>1327</v>
      </c>
      <c r="K181" s="68" t="s">
        <v>2079</v>
      </c>
      <c r="L181" s="67" t="s">
        <v>1328</v>
      </c>
      <c r="M181" s="4"/>
      <c r="N181" s="4"/>
      <c r="O181" s="4"/>
      <c r="P181" s="4"/>
      <c r="Q181" s="4"/>
      <c r="R181" s="4"/>
      <c r="S181" s="4"/>
      <c r="T181" s="4"/>
      <c r="U181" s="4"/>
      <c r="V181" s="4"/>
      <c r="W181" s="4"/>
      <c r="X181" s="4"/>
      <c r="Y181" s="4"/>
      <c r="Z181" s="4"/>
      <c r="AA181" s="4"/>
      <c r="AB181" s="4"/>
      <c r="AC181" s="4"/>
    </row>
    <row r="182" spans="1:29" ht="409.5" thickBot="1">
      <c r="A182" s="38" t="s">
        <v>732</v>
      </c>
      <c r="B182" s="313"/>
      <c r="C182" s="314"/>
      <c r="D182" s="38" t="s">
        <v>890</v>
      </c>
      <c r="E182" s="67" t="s">
        <v>1329</v>
      </c>
      <c r="F182" s="68" t="s">
        <v>266</v>
      </c>
      <c r="G182" s="264" t="s">
        <v>2091</v>
      </c>
      <c r="H182" s="127" t="s">
        <v>1330</v>
      </c>
      <c r="I182" s="129" t="s">
        <v>1331</v>
      </c>
      <c r="J182" s="68" t="s">
        <v>1332</v>
      </c>
      <c r="K182" s="68" t="s">
        <v>741</v>
      </c>
      <c r="L182" s="67" t="s">
        <v>1275</v>
      </c>
      <c r="M182" s="4"/>
      <c r="N182" s="4"/>
      <c r="O182" s="4"/>
      <c r="P182" s="4"/>
      <c r="Q182" s="4"/>
      <c r="R182" s="4"/>
      <c r="S182" s="4"/>
      <c r="T182" s="4"/>
      <c r="U182" s="4"/>
      <c r="V182" s="4"/>
      <c r="W182" s="4"/>
      <c r="X182" s="4"/>
      <c r="Y182" s="4"/>
      <c r="Z182" s="4"/>
      <c r="AA182" s="4"/>
      <c r="AB182" s="4"/>
      <c r="AC182" s="4"/>
    </row>
    <row r="183" spans="1:29" ht="409.5" thickBot="1">
      <c r="A183" s="38" t="s">
        <v>732</v>
      </c>
      <c r="B183" s="313"/>
      <c r="C183" s="314"/>
      <c r="D183" s="38" t="s">
        <v>891</v>
      </c>
      <c r="E183" s="40" t="s">
        <v>1333</v>
      </c>
      <c r="F183" s="38" t="s">
        <v>266</v>
      </c>
      <c r="G183" s="38" t="s">
        <v>2092</v>
      </c>
      <c r="H183" s="48" t="s">
        <v>1334</v>
      </c>
      <c r="I183" s="76" t="s">
        <v>1335</v>
      </c>
      <c r="J183" s="38" t="s">
        <v>2093</v>
      </c>
      <c r="K183" s="38"/>
      <c r="L183" s="137" t="s">
        <v>1336</v>
      </c>
      <c r="M183" s="4"/>
      <c r="N183" s="4"/>
      <c r="O183" s="4"/>
      <c r="P183" s="4"/>
      <c r="Q183" s="4"/>
      <c r="R183" s="4"/>
      <c r="S183" s="4"/>
      <c r="T183" s="4"/>
      <c r="U183" s="4"/>
      <c r="V183" s="4"/>
      <c r="W183" s="4"/>
      <c r="X183" s="4"/>
      <c r="Y183" s="4"/>
      <c r="Z183" s="4"/>
      <c r="AA183" s="4"/>
      <c r="AB183" s="4"/>
      <c r="AC183" s="4"/>
    </row>
    <row r="184" spans="1:29" ht="252.75" thickBot="1">
      <c r="A184" s="38" t="s">
        <v>732</v>
      </c>
      <c r="B184" s="313"/>
      <c r="C184" s="314"/>
      <c r="D184" s="38" t="s">
        <v>892</v>
      </c>
      <c r="E184" s="67" t="s">
        <v>1339</v>
      </c>
      <c r="F184" s="68" t="s">
        <v>266</v>
      </c>
      <c r="G184" s="68" t="s">
        <v>1337</v>
      </c>
      <c r="H184" s="127"/>
      <c r="I184" s="129" t="s">
        <v>1338</v>
      </c>
      <c r="J184" s="68" t="s">
        <v>1245</v>
      </c>
      <c r="K184" s="68"/>
      <c r="L184" s="138" t="s">
        <v>1275</v>
      </c>
      <c r="M184" s="4"/>
      <c r="N184" s="4"/>
      <c r="O184" s="4"/>
      <c r="P184" s="4"/>
      <c r="Q184" s="4"/>
      <c r="R184" s="4"/>
      <c r="S184" s="4"/>
      <c r="T184" s="4"/>
      <c r="U184" s="4"/>
      <c r="V184" s="4"/>
      <c r="W184" s="4"/>
      <c r="X184" s="4"/>
      <c r="Y184" s="4"/>
      <c r="Z184" s="4"/>
      <c r="AA184" s="4"/>
      <c r="AB184" s="4"/>
      <c r="AC184" s="4"/>
    </row>
    <row r="185" spans="1:29" ht="231.75" thickBot="1">
      <c r="A185" s="38" t="s">
        <v>732</v>
      </c>
      <c r="B185" s="313"/>
      <c r="C185" s="314"/>
      <c r="D185" s="38" t="s">
        <v>893</v>
      </c>
      <c r="E185" s="67" t="s">
        <v>1340</v>
      </c>
      <c r="F185" s="68" t="s">
        <v>963</v>
      </c>
      <c r="G185" s="264" t="s">
        <v>1341</v>
      </c>
      <c r="H185" s="127" t="s">
        <v>1342</v>
      </c>
      <c r="I185" s="129" t="s">
        <v>1335</v>
      </c>
      <c r="J185" s="68"/>
      <c r="K185" s="68" t="s">
        <v>1343</v>
      </c>
      <c r="L185" s="67" t="s">
        <v>1275</v>
      </c>
      <c r="M185" s="4"/>
      <c r="N185" s="4"/>
      <c r="O185" s="4"/>
      <c r="P185" s="4"/>
      <c r="Q185" s="4"/>
      <c r="R185" s="4"/>
      <c r="S185" s="4"/>
      <c r="T185" s="4"/>
      <c r="U185" s="4"/>
      <c r="V185" s="4"/>
      <c r="W185" s="4"/>
      <c r="X185" s="4"/>
      <c r="Y185" s="4"/>
      <c r="Z185" s="4"/>
      <c r="AA185" s="4"/>
      <c r="AB185" s="4"/>
      <c r="AC185" s="4"/>
    </row>
    <row r="186" spans="1:29" ht="264.75" thickBot="1">
      <c r="A186" s="38" t="s">
        <v>732</v>
      </c>
      <c r="B186" s="313" t="s">
        <v>135</v>
      </c>
      <c r="C186" s="314" t="s">
        <v>1344</v>
      </c>
      <c r="D186" s="38" t="s">
        <v>140</v>
      </c>
      <c r="E186" s="68" t="s">
        <v>1345</v>
      </c>
      <c r="F186" s="68" t="s">
        <v>266</v>
      </c>
      <c r="G186" s="68" t="s">
        <v>1030</v>
      </c>
      <c r="H186" s="127" t="s">
        <v>751</v>
      </c>
      <c r="I186" s="129" t="s">
        <v>1346</v>
      </c>
      <c r="J186" s="68" t="s">
        <v>1332</v>
      </c>
      <c r="K186" s="68"/>
      <c r="L186" s="67" t="s">
        <v>1347</v>
      </c>
      <c r="M186" s="4"/>
      <c r="N186" s="4"/>
      <c r="O186" s="4"/>
      <c r="P186" s="4"/>
      <c r="Q186" s="4"/>
      <c r="R186" s="4"/>
      <c r="S186" s="4"/>
      <c r="T186" s="4"/>
      <c r="U186" s="4"/>
      <c r="V186" s="4"/>
      <c r="W186" s="4"/>
      <c r="X186" s="4"/>
      <c r="Y186" s="4"/>
      <c r="Z186" s="4"/>
      <c r="AA186" s="4"/>
      <c r="AB186" s="4"/>
      <c r="AC186" s="4"/>
    </row>
    <row r="187" spans="1:29" ht="281.25" thickBot="1">
      <c r="A187" s="38" t="s">
        <v>732</v>
      </c>
      <c r="B187" s="313"/>
      <c r="C187" s="314"/>
      <c r="D187" s="38" t="s">
        <v>141</v>
      </c>
      <c r="E187" s="68" t="s">
        <v>1348</v>
      </c>
      <c r="F187" s="68" t="s">
        <v>266</v>
      </c>
      <c r="G187" s="264" t="s">
        <v>2094</v>
      </c>
      <c r="H187" s="127" t="s">
        <v>1349</v>
      </c>
      <c r="I187" s="129" t="s">
        <v>1350</v>
      </c>
      <c r="J187" s="67"/>
      <c r="K187" s="68" t="s">
        <v>2095</v>
      </c>
      <c r="L187" s="68" t="s">
        <v>1351</v>
      </c>
      <c r="M187" s="4"/>
      <c r="N187" s="4"/>
      <c r="O187" s="4"/>
      <c r="P187" s="4"/>
      <c r="Q187" s="4"/>
      <c r="R187" s="4"/>
      <c r="S187" s="4"/>
      <c r="T187" s="4"/>
      <c r="U187" s="4"/>
      <c r="V187" s="4"/>
      <c r="W187" s="4"/>
      <c r="X187" s="4"/>
      <c r="Y187" s="4"/>
      <c r="Z187" s="4"/>
      <c r="AA187" s="4"/>
      <c r="AB187" s="4"/>
      <c r="AC187" s="4"/>
    </row>
    <row r="188" spans="1:29" ht="409.5" thickBot="1">
      <c r="A188" s="38" t="s">
        <v>732</v>
      </c>
      <c r="B188" s="313"/>
      <c r="C188" s="314"/>
      <c r="D188" s="38" t="s">
        <v>142</v>
      </c>
      <c r="E188" s="68" t="s">
        <v>1352</v>
      </c>
      <c r="F188" s="68" t="s">
        <v>266</v>
      </c>
      <c r="G188" s="264" t="s">
        <v>2096</v>
      </c>
      <c r="H188" s="127" t="s">
        <v>1353</v>
      </c>
      <c r="I188" s="129" t="s">
        <v>1354</v>
      </c>
      <c r="J188" s="67"/>
      <c r="K188" s="68" t="s">
        <v>752</v>
      </c>
      <c r="L188" s="68" t="s">
        <v>1355</v>
      </c>
      <c r="M188" s="4"/>
      <c r="N188" s="4"/>
      <c r="O188" s="4"/>
      <c r="P188" s="4"/>
      <c r="Q188" s="4"/>
      <c r="R188" s="4"/>
      <c r="S188" s="4"/>
      <c r="T188" s="4"/>
      <c r="U188" s="4"/>
      <c r="V188" s="4"/>
      <c r="W188" s="4"/>
      <c r="X188" s="4"/>
      <c r="Y188" s="4"/>
      <c r="Z188" s="4"/>
      <c r="AA188" s="4"/>
      <c r="AB188" s="4"/>
      <c r="AC188" s="4"/>
    </row>
    <row r="189" spans="1:29" ht="231.75" thickBot="1">
      <c r="A189" s="38" t="s">
        <v>732</v>
      </c>
      <c r="B189" s="313" t="s">
        <v>136</v>
      </c>
      <c r="C189" s="314" t="s">
        <v>120</v>
      </c>
      <c r="D189" s="38" t="s">
        <v>143</v>
      </c>
      <c r="E189" s="67" t="s">
        <v>753</v>
      </c>
      <c r="F189" s="68" t="s">
        <v>908</v>
      </c>
      <c r="G189" s="264" t="s">
        <v>1356</v>
      </c>
      <c r="H189" s="127" t="s">
        <v>754</v>
      </c>
      <c r="I189" s="67" t="s">
        <v>1357</v>
      </c>
      <c r="J189" s="67"/>
      <c r="K189" s="68" t="s">
        <v>755</v>
      </c>
      <c r="L189" s="129" t="s">
        <v>1253</v>
      </c>
      <c r="M189" s="4"/>
      <c r="N189" s="4"/>
      <c r="O189" s="4"/>
      <c r="P189" s="4"/>
      <c r="Q189" s="4"/>
      <c r="R189" s="4"/>
      <c r="S189" s="4"/>
      <c r="T189" s="4"/>
      <c r="U189" s="4"/>
      <c r="V189" s="4"/>
      <c r="W189" s="4"/>
      <c r="X189" s="4"/>
      <c r="Y189" s="4"/>
      <c r="Z189" s="4"/>
      <c r="AA189" s="4"/>
      <c r="AB189" s="4"/>
      <c r="AC189" s="4"/>
    </row>
    <row r="190" spans="1:29" ht="409.5" thickBot="1">
      <c r="A190" s="38" t="s">
        <v>732</v>
      </c>
      <c r="B190" s="313"/>
      <c r="C190" s="314"/>
      <c r="D190" s="38" t="s">
        <v>144</v>
      </c>
      <c r="E190" s="67" t="s">
        <v>1358</v>
      </c>
      <c r="F190" s="68" t="s">
        <v>964</v>
      </c>
      <c r="G190" s="264" t="s">
        <v>2097</v>
      </c>
      <c r="H190" s="127" t="s">
        <v>1359</v>
      </c>
      <c r="I190" s="67" t="s">
        <v>1360</v>
      </c>
      <c r="J190" s="67"/>
      <c r="K190" s="68" t="s">
        <v>755</v>
      </c>
      <c r="L190" s="129" t="s">
        <v>1253</v>
      </c>
      <c r="M190" s="4"/>
      <c r="N190" s="4"/>
      <c r="O190" s="4"/>
      <c r="P190" s="4"/>
      <c r="Q190" s="4"/>
      <c r="R190" s="4"/>
      <c r="S190" s="4"/>
      <c r="T190" s="4"/>
      <c r="U190" s="4"/>
      <c r="V190" s="4"/>
      <c r="W190" s="4"/>
      <c r="X190" s="4"/>
      <c r="Y190" s="4"/>
      <c r="Z190" s="4"/>
      <c r="AA190" s="4"/>
      <c r="AB190" s="4"/>
      <c r="AC190" s="4"/>
    </row>
    <row r="191" spans="1:29" ht="231.75" thickBot="1">
      <c r="A191" s="38" t="s">
        <v>732</v>
      </c>
      <c r="B191" s="313"/>
      <c r="C191" s="314"/>
      <c r="D191" s="38" t="s">
        <v>145</v>
      </c>
      <c r="E191" s="67" t="s">
        <v>1361</v>
      </c>
      <c r="F191" s="67" t="s">
        <v>965</v>
      </c>
      <c r="G191" s="265" t="s">
        <v>1362</v>
      </c>
      <c r="H191" s="67" t="s">
        <v>1363</v>
      </c>
      <c r="I191" s="67" t="s">
        <v>1364</v>
      </c>
      <c r="J191" s="67" t="s">
        <v>1365</v>
      </c>
      <c r="K191" s="68" t="s">
        <v>755</v>
      </c>
      <c r="L191" s="67" t="s">
        <v>1253</v>
      </c>
      <c r="M191" s="4"/>
      <c r="N191" s="4"/>
      <c r="O191" s="4"/>
      <c r="P191" s="4"/>
      <c r="Q191" s="4"/>
      <c r="R191" s="4"/>
      <c r="S191" s="4"/>
      <c r="T191" s="4"/>
      <c r="U191" s="4"/>
      <c r="V191" s="4"/>
      <c r="W191" s="4"/>
      <c r="X191" s="4"/>
      <c r="Y191" s="4"/>
      <c r="Z191" s="4"/>
      <c r="AA191" s="4"/>
      <c r="AB191" s="4"/>
      <c r="AC191" s="4"/>
    </row>
    <row r="192" spans="1:29" ht="248.25" thickBot="1">
      <c r="A192" s="38" t="s">
        <v>629</v>
      </c>
      <c r="B192" s="313"/>
      <c r="C192" s="314"/>
      <c r="D192" s="38" t="s">
        <v>815</v>
      </c>
      <c r="E192" s="38" t="s">
        <v>1366</v>
      </c>
      <c r="F192" s="38" t="s">
        <v>266</v>
      </c>
      <c r="G192" s="38" t="s">
        <v>2098</v>
      </c>
      <c r="H192" s="48">
        <v>20000</v>
      </c>
      <c r="I192" s="38" t="s">
        <v>1367</v>
      </c>
      <c r="J192" s="38"/>
      <c r="K192" s="38"/>
      <c r="L192" s="36" t="s">
        <v>1369</v>
      </c>
      <c r="M192" s="4"/>
      <c r="N192" s="4"/>
      <c r="O192" s="4"/>
      <c r="P192" s="4"/>
      <c r="Q192" s="4"/>
      <c r="R192" s="4"/>
      <c r="S192" s="4"/>
      <c r="T192" s="4"/>
      <c r="U192" s="4"/>
      <c r="V192" s="4"/>
      <c r="W192" s="4"/>
      <c r="X192" s="4"/>
      <c r="Y192" s="4"/>
      <c r="Z192" s="4"/>
      <c r="AA192" s="4"/>
      <c r="AB192" s="4"/>
      <c r="AC192" s="4"/>
    </row>
    <row r="193" spans="1:29" ht="248.25" thickBot="1">
      <c r="A193" s="38" t="s">
        <v>629</v>
      </c>
      <c r="B193" s="313"/>
      <c r="C193" s="314"/>
      <c r="D193" s="38" t="s">
        <v>816</v>
      </c>
      <c r="E193" s="38" t="s">
        <v>2099</v>
      </c>
      <c r="F193" s="38" t="s">
        <v>756</v>
      </c>
      <c r="G193" s="38" t="s">
        <v>2100</v>
      </c>
      <c r="H193" s="48">
        <v>39838</v>
      </c>
      <c r="I193" s="38" t="s">
        <v>1368</v>
      </c>
      <c r="J193" s="38"/>
      <c r="K193" s="38"/>
      <c r="L193" s="36" t="s">
        <v>1369</v>
      </c>
      <c r="M193" s="4"/>
      <c r="N193" s="4"/>
      <c r="O193" s="4"/>
      <c r="P193" s="4"/>
      <c r="Q193" s="4"/>
      <c r="R193" s="4"/>
      <c r="S193" s="4"/>
      <c r="T193" s="4"/>
      <c r="U193" s="4"/>
      <c r="V193" s="4"/>
      <c r="W193" s="4"/>
      <c r="X193" s="4"/>
      <c r="Y193" s="4"/>
      <c r="Z193" s="4"/>
      <c r="AA193" s="4"/>
      <c r="AB193" s="4"/>
      <c r="AC193" s="4"/>
    </row>
    <row r="194" spans="1:29" ht="248.25" thickBot="1">
      <c r="A194" s="38" t="s">
        <v>629</v>
      </c>
      <c r="B194" s="313"/>
      <c r="C194" s="314"/>
      <c r="D194" s="38" t="s">
        <v>817</v>
      </c>
      <c r="E194" s="38" t="s">
        <v>1370</v>
      </c>
      <c r="F194" s="38" t="s">
        <v>497</v>
      </c>
      <c r="G194" s="38" t="s">
        <v>2101</v>
      </c>
      <c r="H194" s="48">
        <v>30200</v>
      </c>
      <c r="I194" s="38" t="s">
        <v>1371</v>
      </c>
      <c r="J194" s="38"/>
      <c r="K194" s="38"/>
      <c r="L194" s="36" t="s">
        <v>1369</v>
      </c>
      <c r="M194" s="4"/>
      <c r="N194" s="4"/>
      <c r="O194" s="4"/>
      <c r="P194" s="4"/>
      <c r="Q194" s="4"/>
      <c r="R194" s="4"/>
      <c r="S194" s="4"/>
      <c r="T194" s="4"/>
      <c r="U194" s="4"/>
      <c r="V194" s="4"/>
      <c r="W194" s="4"/>
      <c r="X194" s="4"/>
      <c r="Y194" s="4"/>
      <c r="Z194" s="4"/>
      <c r="AA194" s="4"/>
      <c r="AB194" s="4"/>
      <c r="AC194" s="4"/>
    </row>
    <row r="195" spans="1:29" ht="19.5" customHeight="1" thickBot="1">
      <c r="A195" s="310" t="s">
        <v>257</v>
      </c>
      <c r="B195" s="311"/>
      <c r="C195" s="311"/>
      <c r="D195" s="311"/>
      <c r="E195" s="311"/>
      <c r="F195" s="311"/>
      <c r="G195" s="311"/>
      <c r="H195" s="311"/>
      <c r="I195" s="311"/>
      <c r="J195" s="311"/>
      <c r="K195" s="311"/>
      <c r="L195" s="312"/>
      <c r="M195" s="13"/>
      <c r="N195" s="13"/>
      <c r="O195" s="13"/>
      <c r="P195" s="13"/>
      <c r="Q195" s="13"/>
      <c r="R195" s="13"/>
      <c r="S195" s="13"/>
      <c r="T195" s="13"/>
      <c r="U195" s="13"/>
      <c r="V195" s="13"/>
      <c r="W195" s="13"/>
      <c r="X195" s="13"/>
      <c r="Y195" s="13"/>
      <c r="Z195" s="13"/>
      <c r="AA195" s="13"/>
      <c r="AB195" s="13"/>
      <c r="AC195" s="13"/>
    </row>
    <row r="196" spans="1:29" s="24" customFormat="1" ht="165.75" thickBot="1">
      <c r="A196" s="38" t="s">
        <v>758</v>
      </c>
      <c r="B196" s="313" t="s">
        <v>146</v>
      </c>
      <c r="C196" s="314" t="s">
        <v>1372</v>
      </c>
      <c r="D196" s="38" t="s">
        <v>147</v>
      </c>
      <c r="E196" s="38" t="s">
        <v>1377</v>
      </c>
      <c r="F196" s="38" t="s">
        <v>794</v>
      </c>
      <c r="G196" s="38" t="s">
        <v>1373</v>
      </c>
      <c r="H196" s="48">
        <v>20000</v>
      </c>
      <c r="I196" s="38" t="s">
        <v>1374</v>
      </c>
      <c r="J196" s="38" t="s">
        <v>1375</v>
      </c>
      <c r="K196" s="38" t="s">
        <v>423</v>
      </c>
      <c r="L196" s="36" t="s">
        <v>1376</v>
      </c>
      <c r="M196" s="4"/>
      <c r="N196" s="4"/>
      <c r="O196" s="4"/>
      <c r="P196" s="4"/>
      <c r="Q196" s="4"/>
      <c r="R196" s="4"/>
      <c r="S196" s="4"/>
      <c r="T196" s="4"/>
      <c r="U196" s="4"/>
      <c r="V196" s="4"/>
      <c r="W196" s="4"/>
      <c r="X196" s="4"/>
      <c r="Y196" s="4"/>
      <c r="Z196" s="4"/>
      <c r="AA196" s="4"/>
      <c r="AB196" s="4"/>
      <c r="AC196" s="4"/>
    </row>
    <row r="197" spans="1:29" s="24" customFormat="1" ht="165.75" thickBot="1">
      <c r="A197" s="38" t="s">
        <v>758</v>
      </c>
      <c r="B197" s="313"/>
      <c r="C197" s="314"/>
      <c r="D197" s="38" t="s">
        <v>148</v>
      </c>
      <c r="E197" s="38" t="s">
        <v>1378</v>
      </c>
      <c r="F197" s="38" t="s">
        <v>266</v>
      </c>
      <c r="G197" s="38" t="s">
        <v>1379</v>
      </c>
      <c r="H197" s="48">
        <v>382000</v>
      </c>
      <c r="I197" s="38" t="s">
        <v>1380</v>
      </c>
      <c r="J197" s="38" t="s">
        <v>423</v>
      </c>
      <c r="K197" s="38" t="s">
        <v>1381</v>
      </c>
      <c r="L197" s="36" t="s">
        <v>1376</v>
      </c>
      <c r="M197" s="4"/>
      <c r="N197" s="4"/>
      <c r="O197" s="4"/>
      <c r="P197" s="4"/>
      <c r="Q197" s="4"/>
      <c r="R197" s="4"/>
      <c r="S197" s="4"/>
      <c r="T197" s="4"/>
      <c r="U197" s="4"/>
      <c r="V197" s="4"/>
      <c r="W197" s="4"/>
      <c r="X197" s="4"/>
      <c r="Y197" s="4"/>
      <c r="Z197" s="4"/>
      <c r="AA197" s="4"/>
      <c r="AB197" s="4"/>
      <c r="AC197" s="4"/>
    </row>
    <row r="198" spans="1:29" s="24" customFormat="1" ht="182.25" thickBot="1">
      <c r="A198" s="38" t="s">
        <v>758</v>
      </c>
      <c r="B198" s="313"/>
      <c r="C198" s="314"/>
      <c r="D198" s="38" t="s">
        <v>818</v>
      </c>
      <c r="E198" s="38" t="s">
        <v>1382</v>
      </c>
      <c r="F198" s="38" t="s">
        <v>909</v>
      </c>
      <c r="G198" s="38" t="s">
        <v>1383</v>
      </c>
      <c r="H198" s="48">
        <v>10000</v>
      </c>
      <c r="I198" s="38" t="s">
        <v>1384</v>
      </c>
      <c r="J198" s="38" t="s">
        <v>423</v>
      </c>
      <c r="K198" s="38" t="s">
        <v>1381</v>
      </c>
      <c r="L198" s="36" t="s">
        <v>1376</v>
      </c>
      <c r="M198" s="4"/>
      <c r="N198" s="4"/>
      <c r="O198" s="4"/>
      <c r="P198" s="4"/>
      <c r="Q198" s="4"/>
      <c r="R198" s="4"/>
      <c r="S198" s="4"/>
      <c r="T198" s="4"/>
      <c r="U198" s="4"/>
      <c r="V198" s="4"/>
      <c r="W198" s="4"/>
      <c r="X198" s="4"/>
      <c r="Y198" s="4"/>
      <c r="Z198" s="4"/>
      <c r="AA198" s="4"/>
      <c r="AB198" s="4"/>
      <c r="AC198" s="4"/>
    </row>
    <row r="199" spans="1:29" s="24" customFormat="1" ht="165.75" thickBot="1">
      <c r="A199" s="38" t="s">
        <v>758</v>
      </c>
      <c r="B199" s="313"/>
      <c r="C199" s="314"/>
      <c r="D199" s="38" t="s">
        <v>819</v>
      </c>
      <c r="E199" s="38" t="s">
        <v>1385</v>
      </c>
      <c r="F199" s="38" t="s">
        <v>266</v>
      </c>
      <c r="G199" s="38" t="s">
        <v>1386</v>
      </c>
      <c r="H199" s="48">
        <v>213405</v>
      </c>
      <c r="I199" s="38" t="s">
        <v>757</v>
      </c>
      <c r="J199" s="38" t="s">
        <v>423</v>
      </c>
      <c r="K199" s="38" t="s">
        <v>1381</v>
      </c>
      <c r="L199" s="36" t="s">
        <v>1376</v>
      </c>
      <c r="M199" s="4"/>
      <c r="N199" s="4"/>
      <c r="O199" s="4"/>
      <c r="P199" s="4"/>
      <c r="Q199" s="4"/>
      <c r="R199" s="4"/>
      <c r="S199" s="4"/>
      <c r="T199" s="4"/>
      <c r="U199" s="4"/>
      <c r="V199" s="4"/>
      <c r="W199" s="4"/>
      <c r="X199" s="4"/>
      <c r="Y199" s="4"/>
      <c r="Z199" s="4"/>
      <c r="AA199" s="4"/>
      <c r="AB199" s="4"/>
      <c r="AC199" s="4"/>
    </row>
    <row r="200" spans="1:29" s="24" customFormat="1" ht="165.75" thickBot="1">
      <c r="A200" s="38" t="s">
        <v>758</v>
      </c>
      <c r="B200" s="313"/>
      <c r="C200" s="314"/>
      <c r="D200" s="38" t="s">
        <v>820</v>
      </c>
      <c r="E200" s="38" t="s">
        <v>1387</v>
      </c>
      <c r="F200" s="38" t="s">
        <v>266</v>
      </c>
      <c r="G200" s="38" t="s">
        <v>1388</v>
      </c>
      <c r="H200" s="48">
        <v>120700</v>
      </c>
      <c r="I200" s="38" t="s">
        <v>1389</v>
      </c>
      <c r="J200" s="38" t="s">
        <v>423</v>
      </c>
      <c r="K200" s="38" t="s">
        <v>423</v>
      </c>
      <c r="L200" s="36" t="s">
        <v>1376</v>
      </c>
      <c r="M200" s="4"/>
      <c r="N200" s="4"/>
      <c r="O200" s="4"/>
      <c r="P200" s="4"/>
      <c r="Q200" s="4"/>
      <c r="R200" s="4"/>
      <c r="S200" s="4"/>
      <c r="T200" s="4"/>
      <c r="U200" s="4"/>
      <c r="V200" s="4"/>
      <c r="W200" s="4"/>
      <c r="X200" s="4"/>
      <c r="Y200" s="4"/>
      <c r="Z200" s="4"/>
      <c r="AA200" s="4"/>
      <c r="AB200" s="4"/>
      <c r="AC200" s="4"/>
    </row>
    <row r="201" spans="1:29" s="24" customFormat="1" ht="165.75" thickBot="1">
      <c r="A201" s="38" t="s">
        <v>758</v>
      </c>
      <c r="B201" s="313"/>
      <c r="C201" s="314"/>
      <c r="D201" s="38" t="s">
        <v>821</v>
      </c>
      <c r="E201" s="38" t="s">
        <v>1390</v>
      </c>
      <c r="F201" s="38" t="s">
        <v>535</v>
      </c>
      <c r="G201" s="38" t="s">
        <v>1391</v>
      </c>
      <c r="H201" s="48">
        <v>105480</v>
      </c>
      <c r="I201" s="38" t="s">
        <v>757</v>
      </c>
      <c r="J201" s="38" t="s">
        <v>423</v>
      </c>
      <c r="K201" s="38" t="s">
        <v>423</v>
      </c>
      <c r="L201" s="36" t="s">
        <v>1376</v>
      </c>
      <c r="M201" s="4"/>
      <c r="N201" s="4"/>
      <c r="O201" s="4"/>
      <c r="P201" s="4"/>
      <c r="Q201" s="4"/>
      <c r="R201" s="4"/>
      <c r="S201" s="4"/>
      <c r="T201" s="4"/>
      <c r="U201" s="4"/>
      <c r="V201" s="4"/>
      <c r="W201" s="4"/>
      <c r="X201" s="4"/>
      <c r="Y201" s="4"/>
      <c r="Z201" s="4"/>
      <c r="AA201" s="4"/>
      <c r="AB201" s="4"/>
      <c r="AC201" s="4"/>
    </row>
    <row r="202" spans="1:29" s="24" customFormat="1" ht="165.75" thickBot="1">
      <c r="A202" s="38" t="s">
        <v>758</v>
      </c>
      <c r="B202" s="313"/>
      <c r="C202" s="314"/>
      <c r="D202" s="38" t="s">
        <v>822</v>
      </c>
      <c r="E202" s="38" t="s">
        <v>1392</v>
      </c>
      <c r="F202" s="38" t="s">
        <v>266</v>
      </c>
      <c r="G202" s="38" t="s">
        <v>2102</v>
      </c>
      <c r="H202" s="48">
        <v>31160241</v>
      </c>
      <c r="I202" s="38" t="s">
        <v>2103</v>
      </c>
      <c r="J202" s="38" t="s">
        <v>423</v>
      </c>
      <c r="K202" s="38" t="s">
        <v>423</v>
      </c>
      <c r="L202" s="36" t="s">
        <v>1376</v>
      </c>
      <c r="M202" s="4"/>
      <c r="N202" s="4"/>
      <c r="O202" s="4"/>
      <c r="P202" s="4"/>
      <c r="Q202" s="4"/>
      <c r="R202" s="4"/>
      <c r="S202" s="4"/>
      <c r="T202" s="4"/>
      <c r="U202" s="4"/>
      <c r="V202" s="4"/>
      <c r="W202" s="4"/>
      <c r="X202" s="4"/>
      <c r="Y202" s="4"/>
      <c r="Z202" s="4"/>
      <c r="AA202" s="4"/>
      <c r="AB202" s="4"/>
      <c r="AC202" s="4"/>
    </row>
    <row r="203" spans="1:29" ht="165.75" thickBot="1">
      <c r="A203" s="38" t="s">
        <v>758</v>
      </c>
      <c r="B203" s="313" t="s">
        <v>150</v>
      </c>
      <c r="C203" s="314" t="s">
        <v>1393</v>
      </c>
      <c r="D203" s="38" t="s">
        <v>149</v>
      </c>
      <c r="E203" s="38" t="s">
        <v>1394</v>
      </c>
      <c r="F203" s="38" t="s">
        <v>902</v>
      </c>
      <c r="G203" s="38" t="s">
        <v>405</v>
      </c>
      <c r="H203" s="48">
        <v>10000</v>
      </c>
      <c r="I203" s="38" t="s">
        <v>1395</v>
      </c>
      <c r="J203" s="38" t="s">
        <v>1396</v>
      </c>
      <c r="K203" s="38" t="s">
        <v>423</v>
      </c>
      <c r="L203" s="36" t="s">
        <v>1376</v>
      </c>
      <c r="M203" s="4"/>
      <c r="N203" s="4"/>
      <c r="O203" s="4"/>
      <c r="P203" s="4"/>
      <c r="Q203" s="4"/>
      <c r="R203" s="4"/>
      <c r="S203" s="4"/>
      <c r="T203" s="4"/>
      <c r="U203" s="4"/>
      <c r="V203" s="4"/>
      <c r="W203" s="4"/>
      <c r="X203" s="4"/>
      <c r="Y203" s="4"/>
      <c r="Z203" s="4"/>
      <c r="AA203" s="4"/>
      <c r="AB203" s="4"/>
      <c r="AC203" s="4"/>
    </row>
    <row r="204" spans="1:29" ht="165.75" thickBot="1">
      <c r="A204" s="38" t="s">
        <v>758</v>
      </c>
      <c r="B204" s="313"/>
      <c r="C204" s="314"/>
      <c r="D204" s="38" t="s">
        <v>823</v>
      </c>
      <c r="E204" s="38" t="s">
        <v>1397</v>
      </c>
      <c r="F204" s="38" t="s">
        <v>266</v>
      </c>
      <c r="G204" s="38" t="s">
        <v>1398</v>
      </c>
      <c r="H204" s="48">
        <v>17000</v>
      </c>
      <c r="I204" s="38" t="s">
        <v>422</v>
      </c>
      <c r="J204" s="38" t="s">
        <v>1396</v>
      </c>
      <c r="K204" s="38" t="s">
        <v>1381</v>
      </c>
      <c r="L204" s="36" t="s">
        <v>1376</v>
      </c>
      <c r="M204" s="4"/>
      <c r="N204" s="4"/>
      <c r="O204" s="4"/>
      <c r="P204" s="4"/>
      <c r="Q204" s="4"/>
      <c r="R204" s="4"/>
      <c r="S204" s="4"/>
      <c r="T204" s="4"/>
      <c r="U204" s="4"/>
      <c r="V204" s="4"/>
      <c r="W204" s="4"/>
      <c r="X204" s="4"/>
      <c r="Y204" s="4"/>
      <c r="Z204" s="4"/>
      <c r="AA204" s="4"/>
      <c r="AB204" s="4"/>
      <c r="AC204" s="4"/>
    </row>
    <row r="205" spans="1:29" ht="165.75" thickBot="1">
      <c r="A205" s="38" t="s">
        <v>758</v>
      </c>
      <c r="B205" s="313"/>
      <c r="C205" s="314"/>
      <c r="D205" s="38" t="s">
        <v>151</v>
      </c>
      <c r="E205" s="38" t="s">
        <v>1399</v>
      </c>
      <c r="F205" s="38" t="s">
        <v>910</v>
      </c>
      <c r="G205" s="38" t="s">
        <v>1400</v>
      </c>
      <c r="H205" s="48">
        <v>53000</v>
      </c>
      <c r="I205" s="38" t="s">
        <v>759</v>
      </c>
      <c r="J205" s="38" t="s">
        <v>423</v>
      </c>
      <c r="K205" s="38" t="s">
        <v>423</v>
      </c>
      <c r="L205" s="36" t="s">
        <v>1376</v>
      </c>
      <c r="M205" s="4"/>
      <c r="N205" s="4"/>
      <c r="O205" s="4"/>
      <c r="P205" s="4"/>
      <c r="Q205" s="4"/>
      <c r="R205" s="4"/>
      <c r="S205" s="4"/>
      <c r="T205" s="4"/>
      <c r="U205" s="4"/>
      <c r="V205" s="4"/>
      <c r="W205" s="4"/>
      <c r="X205" s="4"/>
      <c r="Y205" s="4"/>
      <c r="Z205" s="4"/>
      <c r="AA205" s="4"/>
      <c r="AB205" s="4"/>
      <c r="AC205" s="4"/>
    </row>
    <row r="206" spans="1:29" ht="165.75" thickBot="1">
      <c r="A206" s="38" t="s">
        <v>758</v>
      </c>
      <c r="B206" s="313"/>
      <c r="C206" s="314"/>
      <c r="D206" s="38" t="s">
        <v>824</v>
      </c>
      <c r="E206" s="38" t="s">
        <v>1401</v>
      </c>
      <c r="F206" s="38" t="s">
        <v>266</v>
      </c>
      <c r="G206" s="38" t="s">
        <v>1402</v>
      </c>
      <c r="H206" s="48">
        <v>30000</v>
      </c>
      <c r="I206" s="38" t="s">
        <v>422</v>
      </c>
      <c r="J206" s="38" t="s">
        <v>423</v>
      </c>
      <c r="K206" s="38" t="s">
        <v>423</v>
      </c>
      <c r="L206" s="36" t="s">
        <v>1376</v>
      </c>
      <c r="M206" s="4"/>
      <c r="N206" s="4"/>
      <c r="O206" s="4"/>
      <c r="P206" s="4"/>
      <c r="Q206" s="4"/>
      <c r="R206" s="4"/>
      <c r="S206" s="4"/>
      <c r="T206" s="4"/>
      <c r="U206" s="4"/>
      <c r="V206" s="4"/>
      <c r="W206" s="4"/>
      <c r="X206" s="4"/>
      <c r="Y206" s="4"/>
      <c r="Z206" s="4"/>
      <c r="AA206" s="4"/>
      <c r="AB206" s="4"/>
      <c r="AC206" s="4"/>
    </row>
    <row r="207" spans="1:29" ht="165.75" thickBot="1">
      <c r="A207" s="38" t="s">
        <v>758</v>
      </c>
      <c r="B207" s="313" t="s">
        <v>152</v>
      </c>
      <c r="C207" s="314" t="s">
        <v>1403</v>
      </c>
      <c r="D207" s="38" t="s">
        <v>153</v>
      </c>
      <c r="E207" s="38" t="s">
        <v>1404</v>
      </c>
      <c r="F207" s="38" t="s">
        <v>266</v>
      </c>
      <c r="G207" s="38" t="s">
        <v>1405</v>
      </c>
      <c r="H207" s="48">
        <v>50000</v>
      </c>
      <c r="I207" s="38" t="s">
        <v>422</v>
      </c>
      <c r="J207" s="38" t="s">
        <v>1396</v>
      </c>
      <c r="K207" s="38" t="s">
        <v>423</v>
      </c>
      <c r="L207" s="36" t="s">
        <v>1376</v>
      </c>
      <c r="M207" s="4"/>
      <c r="N207" s="4"/>
      <c r="O207" s="4"/>
      <c r="P207" s="4"/>
      <c r="Q207" s="4"/>
      <c r="R207" s="4"/>
      <c r="S207" s="4"/>
      <c r="T207" s="4"/>
      <c r="U207" s="4"/>
      <c r="V207" s="4"/>
      <c r="W207" s="4"/>
      <c r="X207" s="4"/>
      <c r="Y207" s="4"/>
      <c r="Z207" s="4"/>
      <c r="AA207" s="4"/>
      <c r="AB207" s="4"/>
      <c r="AC207" s="4"/>
    </row>
    <row r="208" spans="1:29" ht="165.75" thickBot="1">
      <c r="A208" s="38" t="s">
        <v>758</v>
      </c>
      <c r="B208" s="313"/>
      <c r="C208" s="314"/>
      <c r="D208" s="38" t="s">
        <v>825</v>
      </c>
      <c r="E208" s="38" t="s">
        <v>1406</v>
      </c>
      <c r="F208" s="38" t="s">
        <v>266</v>
      </c>
      <c r="G208" s="38" t="s">
        <v>1407</v>
      </c>
      <c r="H208" s="48">
        <v>1800000</v>
      </c>
      <c r="I208" s="38" t="s">
        <v>1408</v>
      </c>
      <c r="J208" s="38" t="s">
        <v>423</v>
      </c>
      <c r="K208" s="38" t="s">
        <v>423</v>
      </c>
      <c r="L208" s="36" t="s">
        <v>1376</v>
      </c>
      <c r="M208" s="4"/>
      <c r="N208" s="4"/>
      <c r="O208" s="4"/>
      <c r="P208" s="4"/>
      <c r="Q208" s="4"/>
      <c r="R208" s="4"/>
      <c r="S208" s="4"/>
      <c r="T208" s="4"/>
      <c r="U208" s="4"/>
      <c r="V208" s="4"/>
      <c r="W208" s="4"/>
      <c r="X208" s="4"/>
      <c r="Y208" s="4"/>
      <c r="Z208" s="4"/>
      <c r="AA208" s="4"/>
      <c r="AB208" s="4"/>
      <c r="AC208" s="4"/>
    </row>
    <row r="209" spans="1:29" ht="165.75" thickBot="1">
      <c r="A209" s="38" t="s">
        <v>758</v>
      </c>
      <c r="B209" s="313"/>
      <c r="C209" s="314"/>
      <c r="D209" s="38" t="s">
        <v>154</v>
      </c>
      <c r="E209" s="38" t="s">
        <v>1409</v>
      </c>
      <c r="F209" s="38" t="s">
        <v>307</v>
      </c>
      <c r="G209" s="38" t="s">
        <v>1410</v>
      </c>
      <c r="H209" s="48">
        <v>12000</v>
      </c>
      <c r="I209" s="38" t="s">
        <v>422</v>
      </c>
      <c r="J209" s="38" t="s">
        <v>1396</v>
      </c>
      <c r="K209" s="38" t="s">
        <v>423</v>
      </c>
      <c r="L209" s="36" t="s">
        <v>1376</v>
      </c>
      <c r="M209" s="4"/>
      <c r="N209" s="4"/>
      <c r="O209" s="4"/>
      <c r="P209" s="4"/>
      <c r="Q209" s="4"/>
      <c r="R209" s="4"/>
      <c r="S209" s="4"/>
      <c r="T209" s="4"/>
      <c r="U209" s="4"/>
      <c r="V209" s="4"/>
      <c r="W209" s="4"/>
      <c r="X209" s="4"/>
      <c r="Y209" s="4"/>
      <c r="Z209" s="4"/>
      <c r="AA209" s="4"/>
      <c r="AB209" s="4"/>
      <c r="AC209" s="4"/>
    </row>
    <row r="210" spans="1:29" ht="165.75" thickBot="1">
      <c r="A210" s="38" t="s">
        <v>758</v>
      </c>
      <c r="B210" s="313"/>
      <c r="C210" s="314"/>
      <c r="D210" s="38" t="s">
        <v>826</v>
      </c>
      <c r="E210" s="38" t="s">
        <v>1411</v>
      </c>
      <c r="F210" s="38" t="s">
        <v>307</v>
      </c>
      <c r="G210" s="38" t="s">
        <v>1412</v>
      </c>
      <c r="H210" s="48">
        <v>10000</v>
      </c>
      <c r="I210" s="38" t="s">
        <v>422</v>
      </c>
      <c r="J210" s="38" t="s">
        <v>423</v>
      </c>
      <c r="K210" s="38" t="s">
        <v>423</v>
      </c>
      <c r="L210" s="36" t="s">
        <v>1376</v>
      </c>
      <c r="M210" s="4"/>
      <c r="N210" s="4"/>
      <c r="O210" s="4"/>
      <c r="P210" s="4"/>
      <c r="Q210" s="4"/>
      <c r="R210" s="4"/>
      <c r="S210" s="4"/>
      <c r="T210" s="4"/>
      <c r="U210" s="4"/>
      <c r="V210" s="4"/>
      <c r="W210" s="4"/>
      <c r="X210" s="4"/>
      <c r="Y210" s="4"/>
      <c r="Z210" s="4"/>
      <c r="AA210" s="4"/>
      <c r="AB210" s="4"/>
      <c r="AC210" s="4"/>
    </row>
    <row r="211" spans="1:29" ht="116.25" thickBot="1">
      <c r="A211" s="38" t="s">
        <v>758</v>
      </c>
      <c r="B211" s="313" t="s">
        <v>158</v>
      </c>
      <c r="C211" s="314" t="s">
        <v>1413</v>
      </c>
      <c r="D211" s="38" t="s">
        <v>155</v>
      </c>
      <c r="E211" s="38" t="s">
        <v>1414</v>
      </c>
      <c r="F211" s="38" t="s">
        <v>266</v>
      </c>
      <c r="G211" s="38" t="s">
        <v>1415</v>
      </c>
      <c r="H211" s="139">
        <v>600000</v>
      </c>
      <c r="I211" s="38" t="s">
        <v>1416</v>
      </c>
      <c r="J211" s="38" t="s">
        <v>423</v>
      </c>
      <c r="K211" s="38" t="s">
        <v>1421</v>
      </c>
      <c r="L211" s="140" t="s">
        <v>1376</v>
      </c>
      <c r="M211" s="4"/>
      <c r="N211" s="4"/>
      <c r="O211" s="4"/>
      <c r="P211" s="4"/>
      <c r="Q211" s="4"/>
      <c r="R211" s="4"/>
      <c r="S211" s="4"/>
      <c r="T211" s="4"/>
      <c r="U211" s="4"/>
      <c r="V211" s="4"/>
      <c r="W211" s="4"/>
      <c r="X211" s="4"/>
      <c r="Y211" s="4"/>
      <c r="Z211" s="4"/>
      <c r="AA211" s="4"/>
      <c r="AB211" s="4"/>
      <c r="AC211" s="4"/>
    </row>
    <row r="212" spans="1:29" ht="116.25" thickBot="1">
      <c r="A212" s="38" t="s">
        <v>758</v>
      </c>
      <c r="B212" s="313"/>
      <c r="C212" s="314"/>
      <c r="D212" s="38" t="s">
        <v>156</v>
      </c>
      <c r="E212" s="38" t="s">
        <v>1417</v>
      </c>
      <c r="F212" s="38" t="s">
        <v>307</v>
      </c>
      <c r="G212" s="38" t="s">
        <v>1418</v>
      </c>
      <c r="H212" s="139" t="s">
        <v>1419</v>
      </c>
      <c r="I212" s="38" t="s">
        <v>1416</v>
      </c>
      <c r="J212" s="68" t="s">
        <v>1420</v>
      </c>
      <c r="K212" s="38" t="s">
        <v>1421</v>
      </c>
      <c r="L212" s="68" t="s">
        <v>1422</v>
      </c>
      <c r="M212" s="4"/>
      <c r="N212" s="4"/>
      <c r="O212" s="4"/>
      <c r="P212" s="4"/>
      <c r="Q212" s="4"/>
      <c r="R212" s="4"/>
      <c r="S212" s="4"/>
      <c r="T212" s="4"/>
      <c r="U212" s="4"/>
      <c r="V212" s="4"/>
      <c r="W212" s="4"/>
      <c r="X212" s="4"/>
      <c r="Y212" s="4"/>
      <c r="Z212" s="4"/>
      <c r="AA212" s="4"/>
      <c r="AB212" s="4"/>
      <c r="AC212" s="4"/>
    </row>
    <row r="213" spans="1:29" ht="116.25" thickBot="1">
      <c r="A213" s="38" t="s">
        <v>758</v>
      </c>
      <c r="B213" s="313"/>
      <c r="C213" s="314"/>
      <c r="D213" s="38" t="s">
        <v>157</v>
      </c>
      <c r="E213" s="38" t="s">
        <v>1423</v>
      </c>
      <c r="F213" s="38" t="s">
        <v>266</v>
      </c>
      <c r="G213" s="38" t="s">
        <v>1424</v>
      </c>
      <c r="H213" s="139">
        <v>50000</v>
      </c>
      <c r="I213" s="38" t="s">
        <v>1416</v>
      </c>
      <c r="J213" s="38" t="s">
        <v>423</v>
      </c>
      <c r="K213" s="38" t="s">
        <v>1421</v>
      </c>
      <c r="L213" s="140" t="s">
        <v>1376</v>
      </c>
      <c r="M213" s="4"/>
      <c r="N213" s="4"/>
      <c r="O213" s="4"/>
      <c r="P213" s="4"/>
      <c r="Q213" s="4"/>
      <c r="R213" s="4"/>
      <c r="S213" s="4"/>
      <c r="T213" s="4"/>
      <c r="U213" s="4"/>
      <c r="V213" s="4"/>
      <c r="W213" s="4"/>
      <c r="X213" s="4"/>
      <c r="Y213" s="4"/>
      <c r="Z213" s="4"/>
      <c r="AA213" s="4"/>
      <c r="AB213" s="4"/>
      <c r="AC213" s="4"/>
    </row>
    <row r="214" spans="1:29" ht="116.25" thickBot="1">
      <c r="A214" s="38" t="s">
        <v>758</v>
      </c>
      <c r="B214" s="313"/>
      <c r="C214" s="314"/>
      <c r="D214" s="38" t="s">
        <v>827</v>
      </c>
      <c r="E214" s="38" t="s">
        <v>1425</v>
      </c>
      <c r="F214" s="38" t="s">
        <v>266</v>
      </c>
      <c r="G214" s="38" t="s">
        <v>1426</v>
      </c>
      <c r="H214" s="139">
        <v>15000</v>
      </c>
      <c r="I214" s="38" t="s">
        <v>1416</v>
      </c>
      <c r="J214" s="38" t="s">
        <v>423</v>
      </c>
      <c r="K214" s="38" t="s">
        <v>1421</v>
      </c>
      <c r="L214" s="140" t="s">
        <v>1376</v>
      </c>
      <c r="M214" s="4"/>
      <c r="N214" s="4"/>
      <c r="O214" s="4"/>
      <c r="P214" s="4"/>
      <c r="Q214" s="4"/>
      <c r="R214" s="4"/>
      <c r="S214" s="4"/>
      <c r="T214" s="4"/>
      <c r="U214" s="4"/>
      <c r="V214" s="4"/>
      <c r="W214" s="4"/>
      <c r="X214" s="4"/>
      <c r="Y214" s="4"/>
      <c r="Z214" s="4"/>
      <c r="AA214" s="4"/>
      <c r="AB214" s="4"/>
      <c r="AC214" s="4"/>
    </row>
    <row r="215" spans="1:29" ht="108.75" thickBot="1">
      <c r="A215" s="38" t="s">
        <v>758</v>
      </c>
      <c r="B215" s="313"/>
      <c r="C215" s="314"/>
      <c r="D215" s="38" t="s">
        <v>828</v>
      </c>
      <c r="E215" s="68" t="s">
        <v>1427</v>
      </c>
      <c r="F215" s="68" t="s">
        <v>909</v>
      </c>
      <c r="G215" s="68" t="s">
        <v>2104</v>
      </c>
      <c r="H215" s="37">
        <v>781022000</v>
      </c>
      <c r="I215" s="68" t="s">
        <v>1428</v>
      </c>
      <c r="J215" s="68" t="s">
        <v>423</v>
      </c>
      <c r="K215" s="68" t="s">
        <v>423</v>
      </c>
      <c r="L215" s="140" t="s">
        <v>1429</v>
      </c>
      <c r="M215" s="4"/>
      <c r="N215" s="4"/>
      <c r="O215" s="4"/>
      <c r="P215" s="4"/>
      <c r="Q215" s="4"/>
      <c r="R215" s="4"/>
      <c r="S215" s="4"/>
      <c r="T215" s="4"/>
      <c r="U215" s="4"/>
      <c r="V215" s="4"/>
      <c r="W215" s="4"/>
      <c r="X215" s="4"/>
      <c r="Y215" s="4"/>
      <c r="Z215" s="4"/>
      <c r="AA215" s="4"/>
      <c r="AB215" s="4"/>
      <c r="AC215" s="4"/>
    </row>
    <row r="216" spans="1:29" ht="140.25" customHeight="1" thickBot="1">
      <c r="A216" s="38" t="s">
        <v>758</v>
      </c>
      <c r="B216" s="313" t="s">
        <v>159</v>
      </c>
      <c r="C216" s="314" t="s">
        <v>121</v>
      </c>
      <c r="D216" s="38" t="s">
        <v>160</v>
      </c>
      <c r="E216" s="38" t="s">
        <v>1430</v>
      </c>
      <c r="F216" s="141" t="s">
        <v>902</v>
      </c>
      <c r="G216" s="38" t="s">
        <v>1431</v>
      </c>
      <c r="H216" s="139" t="s">
        <v>1432</v>
      </c>
      <c r="I216" s="68" t="s">
        <v>422</v>
      </c>
      <c r="J216" s="38" t="s">
        <v>423</v>
      </c>
      <c r="K216" s="38" t="s">
        <v>423</v>
      </c>
      <c r="L216" s="140" t="s">
        <v>1376</v>
      </c>
      <c r="M216" s="4"/>
      <c r="N216" s="4"/>
      <c r="O216" s="4"/>
      <c r="P216" s="4"/>
      <c r="Q216" s="4"/>
      <c r="R216" s="4"/>
      <c r="S216" s="4"/>
      <c r="T216" s="4"/>
      <c r="U216" s="4"/>
      <c r="V216" s="4"/>
      <c r="W216" s="4"/>
      <c r="X216" s="4"/>
      <c r="Y216" s="4"/>
      <c r="Z216" s="4"/>
      <c r="AA216" s="4"/>
      <c r="AB216" s="4"/>
      <c r="AC216" s="4"/>
    </row>
    <row r="217" spans="1:29" ht="108.75" thickBot="1">
      <c r="A217" s="38" t="s">
        <v>758</v>
      </c>
      <c r="B217" s="313"/>
      <c r="C217" s="314"/>
      <c r="D217" s="38" t="s">
        <v>161</v>
      </c>
      <c r="E217" s="68" t="s">
        <v>1433</v>
      </c>
      <c r="F217" s="142" t="s">
        <v>794</v>
      </c>
      <c r="G217" s="68" t="s">
        <v>1434</v>
      </c>
      <c r="H217" s="139">
        <v>42900</v>
      </c>
      <c r="I217" s="68" t="s">
        <v>422</v>
      </c>
      <c r="J217" s="38" t="s">
        <v>423</v>
      </c>
      <c r="K217" s="38" t="s">
        <v>423</v>
      </c>
      <c r="L217" s="140" t="s">
        <v>1376</v>
      </c>
      <c r="M217" s="4"/>
      <c r="N217" s="4"/>
      <c r="O217" s="4"/>
      <c r="P217" s="4"/>
      <c r="Q217" s="4"/>
      <c r="R217" s="4"/>
      <c r="S217" s="4"/>
      <c r="T217" s="4"/>
      <c r="U217" s="4"/>
      <c r="V217" s="4"/>
      <c r="W217" s="4"/>
      <c r="X217" s="4"/>
      <c r="Y217" s="4"/>
      <c r="Z217" s="4"/>
      <c r="AA217" s="4"/>
      <c r="AB217" s="4"/>
      <c r="AC217" s="4"/>
    </row>
    <row r="218" spans="1:29" ht="149.25" thickBot="1">
      <c r="A218" s="38" t="s">
        <v>758</v>
      </c>
      <c r="B218" s="313"/>
      <c r="C218" s="314"/>
      <c r="D218" s="38" t="s">
        <v>162</v>
      </c>
      <c r="E218" s="36" t="s">
        <v>1435</v>
      </c>
      <c r="F218" s="142" t="s">
        <v>794</v>
      </c>
      <c r="G218" s="68" t="s">
        <v>1436</v>
      </c>
      <c r="H218" s="139">
        <v>10000</v>
      </c>
      <c r="I218" s="68" t="s">
        <v>422</v>
      </c>
      <c r="J218" s="38" t="s">
        <v>423</v>
      </c>
      <c r="K218" s="38" t="s">
        <v>423</v>
      </c>
      <c r="L218" s="140" t="s">
        <v>1376</v>
      </c>
      <c r="M218" s="4"/>
      <c r="N218" s="4"/>
      <c r="O218" s="4"/>
      <c r="P218" s="4"/>
      <c r="Q218" s="4"/>
      <c r="R218" s="4"/>
      <c r="S218" s="4"/>
      <c r="T218" s="4"/>
      <c r="U218" s="4"/>
      <c r="V218" s="4"/>
      <c r="W218" s="4"/>
      <c r="X218" s="4"/>
      <c r="Y218" s="4"/>
      <c r="Z218" s="4"/>
      <c r="AA218" s="4"/>
      <c r="AB218" s="4"/>
      <c r="AC218" s="4"/>
    </row>
    <row r="219" spans="1:29" ht="116.25" thickBot="1">
      <c r="A219" s="38" t="s">
        <v>758</v>
      </c>
      <c r="B219" s="313"/>
      <c r="C219" s="314"/>
      <c r="D219" s="38" t="s">
        <v>829</v>
      </c>
      <c r="E219" s="38" t="s">
        <v>1437</v>
      </c>
      <c r="F219" s="141" t="s">
        <v>266</v>
      </c>
      <c r="G219" s="38" t="s">
        <v>1438</v>
      </c>
      <c r="H219" s="139">
        <v>10000</v>
      </c>
      <c r="I219" s="68" t="s">
        <v>422</v>
      </c>
      <c r="J219" s="38" t="s">
        <v>423</v>
      </c>
      <c r="K219" s="38" t="s">
        <v>423</v>
      </c>
      <c r="L219" s="140" t="s">
        <v>1376</v>
      </c>
      <c r="M219" s="4"/>
      <c r="N219" s="4"/>
      <c r="O219" s="4"/>
      <c r="P219" s="4"/>
      <c r="Q219" s="4"/>
      <c r="R219" s="4"/>
      <c r="S219" s="4"/>
      <c r="T219" s="4"/>
      <c r="U219" s="4"/>
      <c r="V219" s="4"/>
      <c r="W219" s="4"/>
      <c r="X219" s="4"/>
      <c r="Y219" s="4"/>
      <c r="Z219" s="4"/>
      <c r="AA219" s="4"/>
      <c r="AB219" s="4"/>
      <c r="AC219" s="4"/>
    </row>
    <row r="220" spans="1:29" ht="19.5" customHeight="1" thickBot="1">
      <c r="A220" s="315" t="s">
        <v>180</v>
      </c>
      <c r="B220" s="316"/>
      <c r="C220" s="316"/>
      <c r="D220" s="316"/>
      <c r="E220" s="316"/>
      <c r="F220" s="316"/>
      <c r="G220" s="316"/>
      <c r="H220" s="316"/>
      <c r="I220" s="316"/>
      <c r="J220" s="316"/>
      <c r="K220" s="316"/>
      <c r="L220" s="317"/>
      <c r="M220" s="15"/>
      <c r="N220" s="15"/>
      <c r="O220" s="15"/>
      <c r="P220" s="15"/>
      <c r="Q220" s="15"/>
      <c r="R220" s="15"/>
      <c r="S220" s="15"/>
      <c r="T220" s="15"/>
      <c r="U220" s="15"/>
      <c r="V220" s="15"/>
      <c r="W220" s="15"/>
      <c r="X220" s="15"/>
      <c r="Y220" s="15"/>
      <c r="Z220" s="15"/>
      <c r="AA220" s="15"/>
      <c r="AB220" s="15"/>
      <c r="AC220" s="15"/>
    </row>
    <row r="221" spans="1:29" ht="165.75" thickBot="1">
      <c r="A221" s="38" t="s">
        <v>760</v>
      </c>
      <c r="B221" s="313" t="s">
        <v>163</v>
      </c>
      <c r="C221" s="314" t="s">
        <v>1439</v>
      </c>
      <c r="D221" s="38" t="s">
        <v>164</v>
      </c>
      <c r="E221" s="40" t="s">
        <v>1440</v>
      </c>
      <c r="F221" s="143" t="s">
        <v>943</v>
      </c>
      <c r="G221" s="38" t="s">
        <v>1441</v>
      </c>
      <c r="H221" s="144" t="s">
        <v>1445</v>
      </c>
      <c r="I221" s="145" t="s">
        <v>761</v>
      </c>
      <c r="J221" s="143" t="s">
        <v>2105</v>
      </c>
      <c r="K221" s="145"/>
      <c r="L221" s="17" t="s">
        <v>1442</v>
      </c>
      <c r="M221" s="4"/>
      <c r="N221" s="4"/>
      <c r="O221" s="4"/>
      <c r="P221" s="4"/>
      <c r="Q221" s="4"/>
      <c r="R221" s="4"/>
      <c r="S221" s="4"/>
      <c r="T221" s="4"/>
      <c r="U221" s="4"/>
      <c r="V221" s="4"/>
      <c r="W221" s="4"/>
      <c r="X221" s="4"/>
      <c r="Y221" s="4"/>
      <c r="Z221" s="4"/>
      <c r="AA221" s="4"/>
      <c r="AB221" s="4"/>
      <c r="AC221" s="4"/>
    </row>
    <row r="222" spans="1:29" ht="116.25" thickBot="1">
      <c r="A222" s="38" t="s">
        <v>761</v>
      </c>
      <c r="B222" s="313"/>
      <c r="C222" s="314"/>
      <c r="D222" s="38" t="s">
        <v>165</v>
      </c>
      <c r="E222" s="38" t="s">
        <v>1443</v>
      </c>
      <c r="F222" s="143" t="s">
        <v>943</v>
      </c>
      <c r="G222" s="52" t="s">
        <v>1444</v>
      </c>
      <c r="H222" s="144" t="s">
        <v>1445</v>
      </c>
      <c r="I222" s="145" t="s">
        <v>761</v>
      </c>
      <c r="J222" s="143"/>
      <c r="K222" s="145"/>
      <c r="L222" s="17" t="s">
        <v>1449</v>
      </c>
      <c r="M222" s="4"/>
      <c r="N222" s="4"/>
      <c r="O222" s="4"/>
      <c r="P222" s="4"/>
      <c r="Q222" s="4"/>
      <c r="R222" s="4"/>
      <c r="S222" s="4"/>
      <c r="T222" s="4"/>
      <c r="U222" s="4"/>
      <c r="V222" s="4"/>
      <c r="W222" s="4"/>
      <c r="X222" s="4"/>
      <c r="Y222" s="4"/>
      <c r="Z222" s="4"/>
      <c r="AA222" s="4"/>
      <c r="AB222" s="4"/>
      <c r="AC222" s="4"/>
    </row>
    <row r="223" spans="1:29" ht="174" thickBot="1">
      <c r="A223" s="38" t="s">
        <v>761</v>
      </c>
      <c r="B223" s="313"/>
      <c r="C223" s="314"/>
      <c r="D223" s="38" t="s">
        <v>166</v>
      </c>
      <c r="E223" s="56" t="s">
        <v>1446</v>
      </c>
      <c r="F223" s="56" t="s">
        <v>943</v>
      </c>
      <c r="G223" s="56" t="s">
        <v>1447</v>
      </c>
      <c r="H223" s="56">
        <v>900000</v>
      </c>
      <c r="I223" s="56" t="s">
        <v>762</v>
      </c>
      <c r="J223" s="56" t="s">
        <v>471</v>
      </c>
      <c r="K223" s="56" t="s">
        <v>1448</v>
      </c>
      <c r="L223" s="56" t="s">
        <v>1450</v>
      </c>
      <c r="M223" s="4"/>
      <c r="N223" s="4"/>
      <c r="O223" s="4"/>
      <c r="P223" s="4"/>
      <c r="Q223" s="4"/>
      <c r="R223" s="4"/>
      <c r="S223" s="4"/>
      <c r="T223" s="4"/>
      <c r="U223" s="4"/>
      <c r="V223" s="4"/>
      <c r="W223" s="4"/>
      <c r="X223" s="4"/>
      <c r="Y223" s="4"/>
      <c r="Z223" s="4"/>
      <c r="AA223" s="4"/>
      <c r="AB223" s="4"/>
      <c r="AC223" s="4"/>
    </row>
    <row r="224" spans="1:29" ht="126.75" thickBot="1">
      <c r="A224" s="38" t="s">
        <v>761</v>
      </c>
      <c r="B224" s="313"/>
      <c r="C224" s="314"/>
      <c r="D224" s="38" t="s">
        <v>830</v>
      </c>
      <c r="E224" s="56" t="s">
        <v>1451</v>
      </c>
      <c r="F224" s="56" t="s">
        <v>943</v>
      </c>
      <c r="G224" s="56" t="s">
        <v>1452</v>
      </c>
      <c r="H224" s="56" t="s">
        <v>1453</v>
      </c>
      <c r="I224" s="56" t="s">
        <v>763</v>
      </c>
      <c r="J224" s="56" t="s">
        <v>1454</v>
      </c>
      <c r="K224" s="56" t="s">
        <v>1455</v>
      </c>
      <c r="L224" s="56" t="s">
        <v>1450</v>
      </c>
      <c r="M224" s="4"/>
      <c r="N224" s="4"/>
      <c r="O224" s="4"/>
      <c r="P224" s="4"/>
      <c r="Q224" s="4"/>
      <c r="R224" s="4"/>
      <c r="S224" s="4"/>
      <c r="T224" s="4"/>
      <c r="U224" s="4"/>
      <c r="V224" s="4"/>
      <c r="W224" s="4"/>
      <c r="X224" s="4"/>
      <c r="Y224" s="4"/>
      <c r="Z224" s="4"/>
      <c r="AA224" s="4"/>
      <c r="AB224" s="4"/>
      <c r="AC224" s="4"/>
    </row>
    <row r="225" spans="1:29" ht="63.75" thickBot="1">
      <c r="A225" s="38" t="s">
        <v>761</v>
      </c>
      <c r="B225" s="313"/>
      <c r="C225" s="314"/>
      <c r="D225" s="38" t="s">
        <v>831</v>
      </c>
      <c r="E225" s="56" t="s">
        <v>1456</v>
      </c>
      <c r="F225" s="56" t="s">
        <v>943</v>
      </c>
      <c r="G225" s="56" t="s">
        <v>1457</v>
      </c>
      <c r="H225" s="56" t="s">
        <v>1458</v>
      </c>
      <c r="I225" s="56" t="s">
        <v>763</v>
      </c>
      <c r="J225" s="56" t="s">
        <v>1459</v>
      </c>
      <c r="K225" s="56" t="s">
        <v>1460</v>
      </c>
      <c r="L225" s="56"/>
      <c r="M225" s="4"/>
      <c r="N225" s="4"/>
      <c r="O225" s="4"/>
      <c r="P225" s="4"/>
      <c r="Q225" s="4"/>
      <c r="R225" s="4"/>
      <c r="S225" s="4"/>
      <c r="T225" s="4"/>
      <c r="U225" s="4"/>
      <c r="V225" s="4"/>
      <c r="W225" s="4"/>
      <c r="X225" s="4"/>
      <c r="Y225" s="4"/>
      <c r="Z225" s="4"/>
      <c r="AA225" s="4"/>
      <c r="AB225" s="4"/>
      <c r="AC225" s="4"/>
    </row>
    <row r="226" spans="1:29" ht="111" thickBot="1">
      <c r="A226" s="38" t="s">
        <v>761</v>
      </c>
      <c r="B226" s="313"/>
      <c r="C226" s="314"/>
      <c r="D226" s="38" t="s">
        <v>832</v>
      </c>
      <c r="E226" s="56" t="s">
        <v>1461</v>
      </c>
      <c r="F226" s="56" t="s">
        <v>944</v>
      </c>
      <c r="G226" s="56" t="s">
        <v>2106</v>
      </c>
      <c r="H226" s="56" t="s">
        <v>764</v>
      </c>
      <c r="I226" s="56" t="s">
        <v>2109</v>
      </c>
      <c r="J226" s="56" t="s">
        <v>942</v>
      </c>
      <c r="K226" s="56" t="s">
        <v>1462</v>
      </c>
      <c r="L226" s="56" t="s">
        <v>473</v>
      </c>
      <c r="M226" s="4"/>
      <c r="N226" s="4"/>
      <c r="O226" s="4"/>
      <c r="P226" s="4"/>
      <c r="Q226" s="4"/>
      <c r="R226" s="4"/>
      <c r="S226" s="4"/>
      <c r="T226" s="4"/>
      <c r="U226" s="4"/>
      <c r="V226" s="4"/>
      <c r="W226" s="4"/>
      <c r="X226" s="4"/>
      <c r="Y226" s="4"/>
      <c r="Z226" s="4"/>
      <c r="AA226" s="4"/>
      <c r="AB226" s="4"/>
      <c r="AC226" s="4"/>
    </row>
    <row r="227" spans="1:29" ht="79.5" thickBot="1">
      <c r="A227" s="38" t="s">
        <v>761</v>
      </c>
      <c r="B227" s="313"/>
      <c r="C227" s="314"/>
      <c r="D227" s="38" t="s">
        <v>833</v>
      </c>
      <c r="E227" s="56" t="s">
        <v>1463</v>
      </c>
      <c r="F227" s="56" t="s">
        <v>943</v>
      </c>
      <c r="G227" s="56" t="s">
        <v>1464</v>
      </c>
      <c r="H227" s="56" t="s">
        <v>1465</v>
      </c>
      <c r="I227" s="56" t="s">
        <v>761</v>
      </c>
      <c r="J227" s="56" t="s">
        <v>471</v>
      </c>
      <c r="K227" s="56" t="s">
        <v>1462</v>
      </c>
      <c r="L227" s="56" t="s">
        <v>473</v>
      </c>
      <c r="M227" s="4"/>
      <c r="N227" s="4"/>
      <c r="O227" s="4"/>
      <c r="P227" s="4"/>
      <c r="Q227" s="4"/>
      <c r="R227" s="4"/>
      <c r="S227" s="4"/>
      <c r="T227" s="4"/>
      <c r="U227" s="4"/>
      <c r="V227" s="4"/>
      <c r="W227" s="4"/>
      <c r="X227" s="4"/>
      <c r="Y227" s="4"/>
      <c r="Z227" s="4"/>
      <c r="AA227" s="4"/>
      <c r="AB227" s="4"/>
      <c r="AC227" s="4"/>
    </row>
    <row r="228" spans="1:29" ht="300" thickBot="1">
      <c r="A228" s="38" t="s">
        <v>583</v>
      </c>
      <c r="B228" s="313"/>
      <c r="C228" s="314"/>
      <c r="D228" s="38" t="s">
        <v>834</v>
      </c>
      <c r="E228" s="56" t="s">
        <v>1466</v>
      </c>
      <c r="F228" s="56" t="s">
        <v>911</v>
      </c>
      <c r="G228" s="56" t="s">
        <v>2107</v>
      </c>
      <c r="H228" s="56" t="s">
        <v>1467</v>
      </c>
      <c r="I228" s="56" t="s">
        <v>2108</v>
      </c>
      <c r="J228" s="56"/>
      <c r="K228" s="56" t="s">
        <v>1468</v>
      </c>
      <c r="L228" s="56" t="s">
        <v>1469</v>
      </c>
      <c r="M228" s="4"/>
      <c r="N228" s="4"/>
      <c r="O228" s="4"/>
      <c r="P228" s="4"/>
      <c r="Q228" s="4"/>
      <c r="R228" s="4"/>
      <c r="S228" s="4"/>
      <c r="T228" s="4"/>
      <c r="U228" s="4"/>
      <c r="V228" s="4"/>
      <c r="W228" s="4"/>
      <c r="X228" s="4"/>
      <c r="Y228" s="4"/>
      <c r="Z228" s="4"/>
      <c r="AA228" s="4"/>
      <c r="AB228" s="4"/>
      <c r="AC228" s="4"/>
    </row>
    <row r="229" spans="1:29" ht="347.25" thickBot="1">
      <c r="A229" s="38" t="s">
        <v>761</v>
      </c>
      <c r="B229" s="313" t="s">
        <v>167</v>
      </c>
      <c r="C229" s="314" t="s">
        <v>1470</v>
      </c>
      <c r="D229" s="38" t="s">
        <v>168</v>
      </c>
      <c r="E229" s="56" t="s">
        <v>1471</v>
      </c>
      <c r="F229" s="56" t="s">
        <v>943</v>
      </c>
      <c r="G229" s="56" t="s">
        <v>3495</v>
      </c>
      <c r="H229" s="56" t="s">
        <v>1472</v>
      </c>
      <c r="I229" s="56" t="s">
        <v>1473</v>
      </c>
      <c r="J229" s="56" t="s">
        <v>2110</v>
      </c>
      <c r="K229" s="56" t="s">
        <v>1474</v>
      </c>
      <c r="L229" s="56" t="s">
        <v>1475</v>
      </c>
      <c r="M229" s="4"/>
      <c r="N229" s="4"/>
      <c r="O229" s="4"/>
      <c r="P229" s="4"/>
      <c r="Q229" s="4"/>
      <c r="R229" s="4"/>
      <c r="S229" s="4"/>
      <c r="T229" s="4"/>
      <c r="U229" s="4"/>
      <c r="V229" s="4"/>
      <c r="W229" s="4"/>
      <c r="X229" s="4"/>
      <c r="Y229" s="4"/>
      <c r="Z229" s="4"/>
      <c r="AA229" s="4"/>
      <c r="AB229" s="4"/>
      <c r="AC229" s="4"/>
    </row>
    <row r="230" spans="1:29" ht="96" customHeight="1" thickBot="1">
      <c r="A230" s="38" t="s">
        <v>761</v>
      </c>
      <c r="B230" s="313"/>
      <c r="C230" s="314"/>
      <c r="D230" s="38" t="s">
        <v>169</v>
      </c>
      <c r="E230" s="56" t="s">
        <v>945</v>
      </c>
      <c r="F230" s="56" t="s">
        <v>534</v>
      </c>
      <c r="G230" s="56" t="s">
        <v>1477</v>
      </c>
      <c r="H230" s="56" t="s">
        <v>946</v>
      </c>
      <c r="I230" s="56" t="s">
        <v>947</v>
      </c>
      <c r="J230" s="56">
        <v>3.15</v>
      </c>
      <c r="K230" s="56"/>
      <c r="L230" s="56"/>
      <c r="M230" s="4"/>
      <c r="N230" s="4"/>
      <c r="O230" s="4"/>
      <c r="P230" s="4"/>
      <c r="Q230" s="4"/>
      <c r="R230" s="4"/>
      <c r="S230" s="4"/>
      <c r="T230" s="4"/>
      <c r="U230" s="4"/>
      <c r="V230" s="4"/>
      <c r="W230" s="4"/>
      <c r="X230" s="4"/>
      <c r="Y230" s="4"/>
      <c r="Z230" s="4"/>
      <c r="AA230" s="4"/>
      <c r="AB230" s="4"/>
      <c r="AC230" s="4"/>
    </row>
    <row r="231" spans="1:29" ht="300" thickBot="1">
      <c r="A231" s="38" t="s">
        <v>761</v>
      </c>
      <c r="B231" s="313" t="s">
        <v>170</v>
      </c>
      <c r="C231" s="314" t="s">
        <v>122</v>
      </c>
      <c r="D231" s="38" t="s">
        <v>171</v>
      </c>
      <c r="E231" s="56" t="s">
        <v>765</v>
      </c>
      <c r="F231" s="56" t="s">
        <v>307</v>
      </c>
      <c r="G231" s="56" t="s">
        <v>766</v>
      </c>
      <c r="H231" s="56" t="s">
        <v>767</v>
      </c>
      <c r="I231" s="56" t="s">
        <v>761</v>
      </c>
      <c r="J231" s="56"/>
      <c r="K231" s="56"/>
      <c r="L231" s="56" t="s">
        <v>473</v>
      </c>
      <c r="M231" s="4"/>
      <c r="N231" s="4"/>
      <c r="O231" s="4"/>
      <c r="P231" s="4"/>
      <c r="Q231" s="4"/>
      <c r="R231" s="4"/>
      <c r="S231" s="4"/>
      <c r="T231" s="4"/>
      <c r="U231" s="4"/>
      <c r="V231" s="4"/>
      <c r="W231" s="4"/>
      <c r="X231" s="4"/>
      <c r="Y231" s="4"/>
      <c r="Z231" s="4"/>
      <c r="AA231" s="4"/>
      <c r="AB231" s="4"/>
      <c r="AC231" s="4"/>
    </row>
    <row r="232" spans="1:29" ht="237" thickBot="1">
      <c r="A232" s="38" t="s">
        <v>761</v>
      </c>
      <c r="B232" s="313"/>
      <c r="C232" s="314"/>
      <c r="D232" s="38" t="s">
        <v>172</v>
      </c>
      <c r="E232" s="56" t="s">
        <v>1476</v>
      </c>
      <c r="F232" s="56" t="s">
        <v>534</v>
      </c>
      <c r="G232" s="56" t="s">
        <v>1478</v>
      </c>
      <c r="H232" s="56" t="s">
        <v>948</v>
      </c>
      <c r="I232" s="56" t="s">
        <v>761</v>
      </c>
      <c r="J232" s="56" t="s">
        <v>949</v>
      </c>
      <c r="K232" s="56"/>
      <c r="L232" s="56"/>
      <c r="M232" s="4"/>
      <c r="N232" s="4"/>
      <c r="O232" s="4"/>
      <c r="P232" s="4"/>
      <c r="Q232" s="4"/>
      <c r="R232" s="4"/>
      <c r="S232" s="4"/>
      <c r="T232" s="4"/>
      <c r="U232" s="4"/>
      <c r="V232" s="4"/>
      <c r="W232" s="4"/>
      <c r="X232" s="4"/>
      <c r="Y232" s="4"/>
      <c r="Z232" s="4"/>
      <c r="AA232" s="4"/>
      <c r="AB232" s="4"/>
      <c r="AC232" s="4"/>
    </row>
    <row r="233" spans="1:29" ht="231.75" thickBot="1">
      <c r="A233" s="38" t="s">
        <v>761</v>
      </c>
      <c r="B233" s="313"/>
      <c r="C233" s="314"/>
      <c r="D233" s="38" t="s">
        <v>173</v>
      </c>
      <c r="E233" s="52" t="s">
        <v>1479</v>
      </c>
      <c r="F233" s="143" t="s">
        <v>307</v>
      </c>
      <c r="G233" s="52" t="s">
        <v>1480</v>
      </c>
      <c r="H233" s="147" t="s">
        <v>768</v>
      </c>
      <c r="I233" s="145" t="s">
        <v>761</v>
      </c>
      <c r="J233" s="143" t="s">
        <v>950</v>
      </c>
      <c r="K233" s="145"/>
      <c r="L233" s="17" t="s">
        <v>1481</v>
      </c>
      <c r="M233" s="4"/>
      <c r="N233" s="4"/>
      <c r="O233" s="4"/>
      <c r="P233" s="4"/>
      <c r="Q233" s="4"/>
      <c r="R233" s="4"/>
      <c r="S233" s="4"/>
      <c r="T233" s="4"/>
      <c r="U233" s="4"/>
      <c r="V233" s="4"/>
      <c r="W233" s="4"/>
      <c r="X233" s="4"/>
      <c r="Y233" s="4"/>
      <c r="Z233" s="4"/>
      <c r="AA233" s="4"/>
      <c r="AB233" s="4"/>
      <c r="AC233" s="4"/>
    </row>
    <row r="234" spans="1:29" ht="215.25" thickBot="1">
      <c r="A234" s="38" t="s">
        <v>572</v>
      </c>
      <c r="B234" s="313"/>
      <c r="C234" s="314"/>
      <c r="D234" s="38" t="s">
        <v>835</v>
      </c>
      <c r="E234" s="40" t="s">
        <v>1482</v>
      </c>
      <c r="F234" s="40" t="s">
        <v>266</v>
      </c>
      <c r="G234" s="40" t="s">
        <v>1483</v>
      </c>
      <c r="H234" s="40" t="s">
        <v>769</v>
      </c>
      <c r="I234" s="40" t="s">
        <v>770</v>
      </c>
      <c r="J234" s="40" t="s">
        <v>1484</v>
      </c>
      <c r="K234" s="40"/>
      <c r="L234" s="40" t="s">
        <v>1485</v>
      </c>
      <c r="M234" s="4"/>
      <c r="N234" s="4"/>
      <c r="O234" s="4"/>
      <c r="P234" s="4"/>
      <c r="Q234" s="4"/>
      <c r="R234" s="4"/>
      <c r="S234" s="4"/>
      <c r="T234" s="4"/>
      <c r="U234" s="4"/>
      <c r="V234" s="4"/>
      <c r="W234" s="4"/>
      <c r="X234" s="4"/>
      <c r="Y234" s="4"/>
      <c r="Z234" s="4"/>
      <c r="AA234" s="4"/>
      <c r="AB234" s="4"/>
      <c r="AC234" s="4"/>
    </row>
    <row r="235" spans="1:29" ht="231.75" thickBot="1">
      <c r="A235" s="38" t="s">
        <v>761</v>
      </c>
      <c r="B235" s="313" t="s">
        <v>174</v>
      </c>
      <c r="C235" s="314" t="s">
        <v>1486</v>
      </c>
      <c r="D235" s="38" t="s">
        <v>175</v>
      </c>
      <c r="E235" s="112" t="s">
        <v>1487</v>
      </c>
      <c r="F235" s="143" t="s">
        <v>535</v>
      </c>
      <c r="G235" s="38" t="s">
        <v>1488</v>
      </c>
      <c r="H235" s="148">
        <v>50000</v>
      </c>
      <c r="I235" s="145"/>
      <c r="J235" s="65"/>
      <c r="K235" s="145"/>
      <c r="L235" s="42" t="s">
        <v>473</v>
      </c>
      <c r="M235" s="4"/>
      <c r="N235" s="4"/>
      <c r="O235" s="4"/>
      <c r="P235" s="4"/>
      <c r="Q235" s="4"/>
      <c r="R235" s="4"/>
      <c r="S235" s="4"/>
      <c r="T235" s="4"/>
      <c r="U235" s="4"/>
      <c r="V235" s="4"/>
      <c r="W235" s="4"/>
      <c r="X235" s="4"/>
      <c r="Y235" s="4"/>
      <c r="Z235" s="4"/>
      <c r="AA235" s="4"/>
      <c r="AB235" s="4"/>
      <c r="AC235" s="4"/>
    </row>
    <row r="236" spans="1:29" ht="248.25" thickBot="1">
      <c r="A236" s="38" t="s">
        <v>761</v>
      </c>
      <c r="B236" s="313"/>
      <c r="C236" s="314"/>
      <c r="D236" s="38" t="s">
        <v>176</v>
      </c>
      <c r="E236" s="112" t="s">
        <v>1489</v>
      </c>
      <c r="F236" s="143" t="s">
        <v>535</v>
      </c>
      <c r="G236" s="38" t="s">
        <v>1490</v>
      </c>
      <c r="H236" s="148">
        <v>60000</v>
      </c>
      <c r="I236" s="145"/>
      <c r="J236" s="145"/>
      <c r="K236" s="145"/>
      <c r="L236" s="42" t="s">
        <v>473</v>
      </c>
      <c r="M236" s="4"/>
      <c r="N236" s="4"/>
      <c r="O236" s="4"/>
      <c r="P236" s="4"/>
      <c r="Q236" s="4"/>
      <c r="R236" s="4"/>
      <c r="S236" s="4"/>
      <c r="T236" s="4"/>
      <c r="U236" s="4"/>
      <c r="V236" s="4"/>
      <c r="W236" s="4"/>
      <c r="X236" s="4"/>
      <c r="Y236" s="4"/>
      <c r="Z236" s="4"/>
      <c r="AA236" s="4"/>
      <c r="AB236" s="4"/>
      <c r="AC236" s="4"/>
    </row>
    <row r="237" spans="1:29" ht="116.25" thickBot="1">
      <c r="A237" s="38" t="s">
        <v>761</v>
      </c>
      <c r="B237" s="313"/>
      <c r="C237" s="314"/>
      <c r="D237" s="38" t="s">
        <v>177</v>
      </c>
      <c r="E237" s="112" t="s">
        <v>771</v>
      </c>
      <c r="F237" s="143" t="s">
        <v>307</v>
      </c>
      <c r="G237" s="68" t="s">
        <v>1491</v>
      </c>
      <c r="H237" s="147"/>
      <c r="I237" s="145"/>
      <c r="J237" s="145"/>
      <c r="K237" s="145"/>
      <c r="L237" s="42" t="s">
        <v>473</v>
      </c>
      <c r="M237" s="4"/>
      <c r="N237" s="4"/>
      <c r="O237" s="4"/>
      <c r="P237" s="4"/>
      <c r="Q237" s="4"/>
      <c r="R237" s="4"/>
      <c r="S237" s="4"/>
      <c r="T237" s="4"/>
      <c r="U237" s="4"/>
      <c r="V237" s="4"/>
      <c r="W237" s="4"/>
      <c r="X237" s="4"/>
      <c r="Y237" s="4"/>
      <c r="Z237" s="4"/>
      <c r="AA237" s="4"/>
      <c r="AB237" s="4"/>
      <c r="AC237" s="4"/>
    </row>
    <row r="238" spans="1:29" ht="409.5" thickBot="1">
      <c r="A238" s="38" t="s">
        <v>651</v>
      </c>
      <c r="B238" s="313" t="s">
        <v>999</v>
      </c>
      <c r="C238" s="314" t="s">
        <v>1492</v>
      </c>
      <c r="D238" s="38" t="s">
        <v>178</v>
      </c>
      <c r="E238" s="16" t="s">
        <v>1493</v>
      </c>
      <c r="F238" s="58" t="s">
        <v>266</v>
      </c>
      <c r="G238" s="16" t="s">
        <v>1494</v>
      </c>
      <c r="H238" s="103" t="s">
        <v>772</v>
      </c>
      <c r="I238" s="16" t="s">
        <v>1495</v>
      </c>
      <c r="J238" s="104" t="s">
        <v>982</v>
      </c>
      <c r="K238" s="16" t="s">
        <v>345</v>
      </c>
      <c r="L238" s="16" t="s">
        <v>1496</v>
      </c>
      <c r="M238" s="4"/>
      <c r="N238" s="4"/>
      <c r="O238" s="4"/>
      <c r="P238" s="4"/>
      <c r="Q238" s="4"/>
      <c r="R238" s="4"/>
      <c r="S238" s="4"/>
      <c r="T238" s="4"/>
      <c r="U238" s="4"/>
      <c r="V238" s="4"/>
      <c r="W238" s="4"/>
      <c r="X238" s="4"/>
      <c r="Y238" s="4"/>
      <c r="Z238" s="4"/>
      <c r="AA238" s="4"/>
      <c r="AB238" s="4"/>
      <c r="AC238" s="4"/>
    </row>
    <row r="239" spans="1:29" ht="409.5" thickBot="1">
      <c r="A239" s="38" t="s">
        <v>651</v>
      </c>
      <c r="B239" s="313"/>
      <c r="C239" s="314"/>
      <c r="D239" s="38" t="s">
        <v>179</v>
      </c>
      <c r="E239" s="16" t="s">
        <v>2111</v>
      </c>
      <c r="F239" s="16" t="s">
        <v>912</v>
      </c>
      <c r="G239" s="16" t="s">
        <v>1497</v>
      </c>
      <c r="H239" s="103" t="s">
        <v>773</v>
      </c>
      <c r="I239" s="16" t="s">
        <v>486</v>
      </c>
      <c r="J239" s="104"/>
      <c r="K239" s="16" t="s">
        <v>1498</v>
      </c>
      <c r="L239" s="16" t="s">
        <v>1499</v>
      </c>
      <c r="M239" s="4"/>
      <c r="N239" s="4"/>
      <c r="O239" s="4"/>
      <c r="P239" s="4"/>
      <c r="Q239" s="4"/>
      <c r="R239" s="4"/>
      <c r="S239" s="4"/>
      <c r="T239" s="4"/>
      <c r="U239" s="4"/>
      <c r="V239" s="4"/>
      <c r="W239" s="4"/>
      <c r="X239" s="4"/>
      <c r="Y239" s="4"/>
      <c r="Z239" s="4"/>
      <c r="AA239" s="4"/>
      <c r="AB239" s="4"/>
      <c r="AC239" s="4"/>
    </row>
    <row r="240" spans="1:29" ht="19.5" customHeight="1" thickBot="1">
      <c r="A240" s="315" t="s">
        <v>258</v>
      </c>
      <c r="B240" s="316"/>
      <c r="C240" s="316"/>
      <c r="D240" s="316"/>
      <c r="E240" s="316"/>
      <c r="F240" s="316"/>
      <c r="G240" s="316"/>
      <c r="H240" s="316"/>
      <c r="I240" s="316"/>
      <c r="J240" s="316"/>
      <c r="K240" s="316"/>
      <c r="L240" s="317"/>
      <c r="M240" s="15"/>
      <c r="N240" s="15"/>
      <c r="O240" s="15"/>
      <c r="P240" s="15"/>
      <c r="Q240" s="15"/>
      <c r="R240" s="15"/>
      <c r="S240" s="15"/>
      <c r="T240" s="15"/>
      <c r="U240" s="15"/>
      <c r="V240" s="15"/>
      <c r="W240" s="15"/>
      <c r="X240" s="15"/>
      <c r="Y240" s="15"/>
      <c r="Z240" s="15"/>
      <c r="AA240" s="15"/>
      <c r="AB240" s="15"/>
      <c r="AC240" s="15"/>
    </row>
    <row r="241" spans="1:29" ht="174" thickBot="1">
      <c r="A241" s="38" t="s">
        <v>626</v>
      </c>
      <c r="B241" s="313" t="s">
        <v>181</v>
      </c>
      <c r="C241" s="314" t="s">
        <v>1500</v>
      </c>
      <c r="D241" s="38" t="s">
        <v>182</v>
      </c>
      <c r="E241" s="56" t="s">
        <v>1501</v>
      </c>
      <c r="F241" s="56" t="s">
        <v>266</v>
      </c>
      <c r="G241" s="56" t="s">
        <v>1502</v>
      </c>
      <c r="H241" s="149">
        <v>822287.39</v>
      </c>
      <c r="I241" s="81" t="s">
        <v>418</v>
      </c>
      <c r="J241" s="78"/>
      <c r="K241" s="56" t="s">
        <v>1503</v>
      </c>
      <c r="L241" s="150" t="s">
        <v>1504</v>
      </c>
      <c r="M241" s="4"/>
      <c r="N241" s="4"/>
      <c r="O241" s="4"/>
      <c r="P241" s="4"/>
      <c r="Q241" s="4"/>
      <c r="R241" s="4"/>
      <c r="S241" s="4"/>
      <c r="T241" s="4"/>
      <c r="U241" s="4"/>
      <c r="V241" s="4"/>
      <c r="W241" s="4"/>
      <c r="X241" s="4"/>
      <c r="Y241" s="4"/>
      <c r="Z241" s="4"/>
      <c r="AA241" s="4"/>
      <c r="AB241" s="4"/>
      <c r="AC241" s="4"/>
    </row>
    <row r="242" spans="1:29" ht="221.25" thickBot="1">
      <c r="A242" s="38" t="s">
        <v>626</v>
      </c>
      <c r="B242" s="313"/>
      <c r="C242" s="314"/>
      <c r="D242" s="38" t="s">
        <v>894</v>
      </c>
      <c r="E242" s="56" t="s">
        <v>1505</v>
      </c>
      <c r="F242" s="56" t="s">
        <v>282</v>
      </c>
      <c r="G242" s="56" t="s">
        <v>1506</v>
      </c>
      <c r="H242" s="151">
        <v>150000</v>
      </c>
      <c r="I242" s="81" t="s">
        <v>1316</v>
      </c>
      <c r="J242" s="78"/>
      <c r="K242" s="56" t="s">
        <v>1503</v>
      </c>
      <c r="L242" s="150" t="s">
        <v>1504</v>
      </c>
      <c r="M242" s="4"/>
      <c r="N242" s="4"/>
      <c r="O242" s="4"/>
      <c r="P242" s="4"/>
      <c r="Q242" s="4"/>
      <c r="R242" s="4"/>
      <c r="S242" s="4"/>
      <c r="T242" s="4"/>
      <c r="U242" s="4"/>
      <c r="V242" s="4"/>
      <c r="W242" s="4"/>
      <c r="X242" s="4"/>
      <c r="Y242" s="4"/>
      <c r="Z242" s="4"/>
      <c r="AA242" s="4"/>
      <c r="AB242" s="4"/>
      <c r="AC242" s="4"/>
    </row>
    <row r="243" spans="1:29" ht="189.75" thickBot="1">
      <c r="A243" s="38" t="s">
        <v>626</v>
      </c>
      <c r="B243" s="313"/>
      <c r="C243" s="314"/>
      <c r="D243" s="38" t="s">
        <v>895</v>
      </c>
      <c r="E243" s="56" t="s">
        <v>1507</v>
      </c>
      <c r="F243" s="56" t="s">
        <v>282</v>
      </c>
      <c r="G243" s="56" t="s">
        <v>1508</v>
      </c>
      <c r="H243" s="151">
        <v>16000</v>
      </c>
      <c r="I243" s="81" t="s">
        <v>1509</v>
      </c>
      <c r="J243" s="78"/>
      <c r="K243" s="152"/>
      <c r="L243" s="150" t="s">
        <v>1512</v>
      </c>
      <c r="M243" s="4"/>
      <c r="N243" s="4"/>
      <c r="O243" s="4"/>
      <c r="P243" s="4"/>
      <c r="Q243" s="4"/>
      <c r="R243" s="4"/>
      <c r="S243" s="4"/>
      <c r="T243" s="4"/>
      <c r="U243" s="4"/>
      <c r="V243" s="4"/>
      <c r="W243" s="4"/>
      <c r="X243" s="4"/>
      <c r="Y243" s="4"/>
      <c r="Z243" s="4"/>
      <c r="AA243" s="4"/>
      <c r="AB243" s="4"/>
      <c r="AC243" s="4"/>
    </row>
    <row r="244" spans="1:29" ht="111" thickBot="1">
      <c r="A244" s="38" t="s">
        <v>626</v>
      </c>
      <c r="B244" s="313"/>
      <c r="C244" s="314"/>
      <c r="D244" s="38" t="s">
        <v>896</v>
      </c>
      <c r="E244" s="56" t="s">
        <v>1510</v>
      </c>
      <c r="F244" s="56" t="s">
        <v>282</v>
      </c>
      <c r="G244" s="56" t="s">
        <v>1511</v>
      </c>
      <c r="H244" s="151">
        <v>6000</v>
      </c>
      <c r="I244" s="81" t="s">
        <v>1509</v>
      </c>
      <c r="J244" s="78"/>
      <c r="K244" s="152"/>
      <c r="L244" s="150" t="s">
        <v>1513</v>
      </c>
      <c r="M244" s="4"/>
      <c r="N244" s="4"/>
      <c r="O244" s="4"/>
      <c r="P244" s="4"/>
      <c r="Q244" s="4"/>
      <c r="R244" s="4"/>
      <c r="S244" s="4"/>
      <c r="T244" s="4"/>
      <c r="U244" s="4"/>
      <c r="V244" s="4"/>
      <c r="W244" s="4"/>
      <c r="X244" s="4"/>
      <c r="Y244" s="4"/>
      <c r="Z244" s="4"/>
      <c r="AA244" s="4"/>
      <c r="AB244" s="4"/>
      <c r="AC244" s="4"/>
    </row>
    <row r="245" spans="1:29" ht="409.5" thickBot="1">
      <c r="A245" s="38" t="s">
        <v>626</v>
      </c>
      <c r="B245" s="313" t="s">
        <v>183</v>
      </c>
      <c r="C245" s="314" t="s">
        <v>1514</v>
      </c>
      <c r="D245" s="38" t="s">
        <v>184</v>
      </c>
      <c r="E245" s="56" t="s">
        <v>1515</v>
      </c>
      <c r="F245" s="58" t="s">
        <v>266</v>
      </c>
      <c r="G245" s="56" t="s">
        <v>1516</v>
      </c>
      <c r="H245" s="151" t="s">
        <v>1517</v>
      </c>
      <c r="I245" s="56" t="s">
        <v>1518</v>
      </c>
      <c r="J245" s="78" t="s">
        <v>1519</v>
      </c>
      <c r="K245" s="56" t="s">
        <v>1520</v>
      </c>
      <c r="L245" s="56" t="s">
        <v>1521</v>
      </c>
      <c r="M245" s="4"/>
      <c r="N245" s="4"/>
      <c r="O245" s="4"/>
      <c r="P245" s="4"/>
      <c r="Q245" s="4"/>
      <c r="R245" s="4"/>
      <c r="S245" s="4"/>
      <c r="T245" s="4"/>
      <c r="U245" s="4"/>
      <c r="V245" s="4"/>
      <c r="W245" s="4"/>
      <c r="X245" s="4"/>
      <c r="Y245" s="4"/>
      <c r="Z245" s="4"/>
      <c r="AA245" s="4"/>
      <c r="AB245" s="4"/>
      <c r="AC245" s="4"/>
    </row>
    <row r="246" spans="1:29" ht="409.5" thickBot="1">
      <c r="A246" s="38" t="s">
        <v>626</v>
      </c>
      <c r="B246" s="313"/>
      <c r="C246" s="314"/>
      <c r="D246" s="38" t="s">
        <v>897</v>
      </c>
      <c r="E246" s="56" t="s">
        <v>1522</v>
      </c>
      <c r="F246" s="56" t="s">
        <v>1007</v>
      </c>
      <c r="G246" s="56" t="s">
        <v>1523</v>
      </c>
      <c r="H246" s="151" t="s">
        <v>1524</v>
      </c>
      <c r="I246" s="56" t="s">
        <v>1544</v>
      </c>
      <c r="J246" s="78" t="s">
        <v>1519</v>
      </c>
      <c r="K246" s="56" t="s">
        <v>774</v>
      </c>
      <c r="L246" s="58" t="s">
        <v>1525</v>
      </c>
      <c r="M246" s="4"/>
      <c r="N246" s="4"/>
      <c r="O246" s="4"/>
      <c r="P246" s="4"/>
      <c r="Q246" s="4"/>
      <c r="R246" s="4"/>
      <c r="S246" s="4"/>
      <c r="T246" s="4"/>
      <c r="U246" s="4"/>
      <c r="V246" s="4"/>
      <c r="W246" s="4"/>
      <c r="X246" s="4"/>
      <c r="Y246" s="4"/>
      <c r="Z246" s="4"/>
      <c r="AA246" s="4"/>
      <c r="AB246" s="4"/>
      <c r="AC246" s="4"/>
    </row>
    <row r="247" spans="1:29" ht="189.75" thickBot="1">
      <c r="A247" s="38" t="s">
        <v>626</v>
      </c>
      <c r="B247" s="313"/>
      <c r="C247" s="314"/>
      <c r="D247" s="38" t="s">
        <v>898</v>
      </c>
      <c r="E247" s="56" t="s">
        <v>1526</v>
      </c>
      <c r="F247" s="58" t="s">
        <v>266</v>
      </c>
      <c r="G247" s="56" t="s">
        <v>2112</v>
      </c>
      <c r="H247" s="151">
        <v>20000</v>
      </c>
      <c r="I247" s="56" t="s">
        <v>775</v>
      </c>
      <c r="J247" s="78"/>
      <c r="K247" s="56" t="s">
        <v>1527</v>
      </c>
      <c r="L247" s="56" t="s">
        <v>1528</v>
      </c>
      <c r="M247" s="4"/>
      <c r="N247" s="4"/>
      <c r="O247" s="4"/>
      <c r="P247" s="4"/>
      <c r="Q247" s="4"/>
      <c r="R247" s="4"/>
      <c r="S247" s="4"/>
      <c r="T247" s="4"/>
      <c r="U247" s="4"/>
      <c r="V247" s="4"/>
      <c r="W247" s="4"/>
      <c r="X247" s="4"/>
      <c r="Y247" s="4"/>
      <c r="Z247" s="4"/>
      <c r="AA247" s="4"/>
      <c r="AB247" s="4"/>
      <c r="AC247" s="4"/>
    </row>
    <row r="248" spans="1:29" ht="189.75" thickBot="1">
      <c r="A248" s="38" t="s">
        <v>626</v>
      </c>
      <c r="B248" s="313"/>
      <c r="C248" s="314"/>
      <c r="D248" s="38" t="s">
        <v>899</v>
      </c>
      <c r="E248" s="56" t="s">
        <v>1529</v>
      </c>
      <c r="F248" s="56" t="s">
        <v>909</v>
      </c>
      <c r="G248" s="56" t="s">
        <v>1530</v>
      </c>
      <c r="H248" s="151" t="s">
        <v>1531</v>
      </c>
      <c r="I248" s="56" t="s">
        <v>776</v>
      </c>
      <c r="J248" s="78"/>
      <c r="K248" s="56" t="s">
        <v>1532</v>
      </c>
      <c r="L248" s="56" t="s">
        <v>1528</v>
      </c>
      <c r="M248" s="4"/>
      <c r="N248" s="4"/>
      <c r="O248" s="4"/>
      <c r="P248" s="4"/>
      <c r="Q248" s="4"/>
      <c r="R248" s="4"/>
      <c r="S248" s="4"/>
      <c r="T248" s="4"/>
      <c r="U248" s="4"/>
      <c r="V248" s="4"/>
      <c r="W248" s="4"/>
      <c r="X248" s="4"/>
      <c r="Y248" s="4"/>
      <c r="Z248" s="4"/>
      <c r="AA248" s="4"/>
      <c r="AB248" s="4"/>
      <c r="AC248" s="4"/>
    </row>
    <row r="249" spans="1:29" ht="394.5" thickBot="1">
      <c r="A249" s="38" t="s">
        <v>626</v>
      </c>
      <c r="B249" s="313" t="s">
        <v>188</v>
      </c>
      <c r="C249" s="314" t="s">
        <v>1533</v>
      </c>
      <c r="D249" s="38" t="s">
        <v>185</v>
      </c>
      <c r="E249" s="56" t="s">
        <v>1534</v>
      </c>
      <c r="F249" s="58" t="s">
        <v>266</v>
      </c>
      <c r="G249" s="56" t="s">
        <v>2113</v>
      </c>
      <c r="H249" s="151">
        <v>342588760</v>
      </c>
      <c r="I249" s="81" t="s">
        <v>583</v>
      </c>
      <c r="J249" s="78"/>
      <c r="K249" s="152"/>
      <c r="L249" s="58" t="s">
        <v>1535</v>
      </c>
      <c r="M249" s="4"/>
      <c r="N249" s="4"/>
      <c r="O249" s="4"/>
      <c r="P249" s="4"/>
      <c r="Q249" s="4"/>
      <c r="R249" s="4"/>
      <c r="S249" s="4"/>
      <c r="T249" s="4"/>
      <c r="U249" s="4"/>
      <c r="V249" s="4"/>
      <c r="W249" s="4"/>
      <c r="X249" s="4"/>
      <c r="Y249" s="4"/>
      <c r="Z249" s="4"/>
      <c r="AA249" s="4"/>
      <c r="AB249" s="4"/>
      <c r="AC249" s="4"/>
    </row>
    <row r="250" spans="1:29" ht="189.75" thickBot="1">
      <c r="A250" s="38" t="s">
        <v>626</v>
      </c>
      <c r="B250" s="313"/>
      <c r="C250" s="314"/>
      <c r="D250" s="38" t="s">
        <v>186</v>
      </c>
      <c r="E250" s="58" t="s">
        <v>1536</v>
      </c>
      <c r="F250" s="58" t="s">
        <v>266</v>
      </c>
      <c r="G250" s="58" t="s">
        <v>2114</v>
      </c>
      <c r="H250" s="153" t="s">
        <v>777</v>
      </c>
      <c r="I250" s="58" t="s">
        <v>1537</v>
      </c>
      <c r="J250" s="58" t="s">
        <v>1538</v>
      </c>
      <c r="K250" s="58"/>
      <c r="L250" s="58" t="s">
        <v>1539</v>
      </c>
      <c r="M250" s="4"/>
      <c r="N250" s="4"/>
      <c r="O250" s="4"/>
      <c r="P250" s="4"/>
      <c r="Q250" s="4"/>
      <c r="R250" s="4"/>
      <c r="S250" s="4"/>
      <c r="T250" s="4"/>
      <c r="U250" s="4"/>
      <c r="V250" s="4"/>
      <c r="W250" s="4"/>
      <c r="X250" s="4"/>
      <c r="Y250" s="4"/>
      <c r="Z250" s="4"/>
      <c r="AA250" s="4"/>
      <c r="AB250" s="4"/>
      <c r="AC250" s="4"/>
    </row>
    <row r="251" spans="1:29" ht="409.5" thickBot="1">
      <c r="A251" s="38" t="s">
        <v>626</v>
      </c>
      <c r="B251" s="313"/>
      <c r="C251" s="314"/>
      <c r="D251" s="38" t="s">
        <v>187</v>
      </c>
      <c r="E251" s="56" t="s">
        <v>1540</v>
      </c>
      <c r="F251" s="56" t="s">
        <v>1002</v>
      </c>
      <c r="G251" s="56" t="s">
        <v>1541</v>
      </c>
      <c r="H251" s="151" t="s">
        <v>1531</v>
      </c>
      <c r="I251" s="56" t="s">
        <v>1542</v>
      </c>
      <c r="J251" s="78" t="s">
        <v>1519</v>
      </c>
      <c r="K251" s="56" t="s">
        <v>778</v>
      </c>
      <c r="L251" s="56" t="s">
        <v>1543</v>
      </c>
      <c r="M251" s="4"/>
      <c r="N251" s="4"/>
      <c r="O251" s="4"/>
      <c r="P251" s="4"/>
      <c r="Q251" s="4"/>
      <c r="R251" s="4"/>
      <c r="S251" s="4"/>
      <c r="T251" s="4"/>
      <c r="U251" s="4"/>
      <c r="V251" s="4"/>
      <c r="W251" s="4"/>
      <c r="X251" s="4"/>
      <c r="Y251" s="4"/>
      <c r="Z251" s="4"/>
      <c r="AA251" s="4"/>
      <c r="AB251" s="4"/>
      <c r="AC251" s="4"/>
    </row>
    <row r="252" spans="1:29" ht="284.25" thickBot="1">
      <c r="A252" s="38" t="s">
        <v>626</v>
      </c>
      <c r="B252" s="313" t="s">
        <v>189</v>
      </c>
      <c r="C252" s="314" t="s">
        <v>1545</v>
      </c>
      <c r="D252" s="38" t="s">
        <v>191</v>
      </c>
      <c r="E252" s="56" t="s">
        <v>1546</v>
      </c>
      <c r="F252" s="56" t="s">
        <v>912</v>
      </c>
      <c r="G252" s="56" t="s">
        <v>1547</v>
      </c>
      <c r="H252" s="151">
        <v>30000</v>
      </c>
      <c r="I252" s="81" t="s">
        <v>1548</v>
      </c>
      <c r="J252" s="78" t="s">
        <v>1549</v>
      </c>
      <c r="K252" s="152"/>
      <c r="L252" s="58" t="s">
        <v>1550</v>
      </c>
      <c r="M252" s="4"/>
      <c r="N252" s="4"/>
      <c r="O252" s="4"/>
      <c r="P252" s="4"/>
      <c r="Q252" s="4"/>
      <c r="R252" s="4"/>
      <c r="S252" s="4"/>
      <c r="T252" s="4"/>
      <c r="U252" s="4"/>
      <c r="V252" s="4"/>
      <c r="W252" s="4"/>
      <c r="X252" s="4"/>
      <c r="Y252" s="4"/>
      <c r="Z252" s="4"/>
      <c r="AA252" s="4"/>
      <c r="AB252" s="4"/>
      <c r="AC252" s="4"/>
    </row>
    <row r="253" spans="1:29" ht="300" thickBot="1">
      <c r="A253" s="38" t="s">
        <v>626</v>
      </c>
      <c r="B253" s="313"/>
      <c r="C253" s="314"/>
      <c r="D253" s="38" t="s">
        <v>190</v>
      </c>
      <c r="E253" s="56" t="s">
        <v>1551</v>
      </c>
      <c r="F253" s="56" t="s">
        <v>493</v>
      </c>
      <c r="G253" s="56" t="s">
        <v>1552</v>
      </c>
      <c r="H253" s="151">
        <v>20000</v>
      </c>
      <c r="I253" s="81" t="s">
        <v>1553</v>
      </c>
      <c r="J253" s="78" t="s">
        <v>1549</v>
      </c>
      <c r="K253" s="152"/>
      <c r="L253" s="58" t="s">
        <v>1554</v>
      </c>
      <c r="M253" s="4"/>
      <c r="N253" s="4"/>
      <c r="O253" s="4"/>
      <c r="P253" s="4"/>
      <c r="Q253" s="4"/>
      <c r="R253" s="4"/>
      <c r="S253" s="4"/>
      <c r="T253" s="4"/>
      <c r="U253" s="4"/>
      <c r="V253" s="4"/>
      <c r="W253" s="4"/>
      <c r="X253" s="4"/>
      <c r="Y253" s="4"/>
      <c r="Z253" s="4"/>
      <c r="AA253" s="4"/>
      <c r="AB253" s="4"/>
      <c r="AC253" s="4"/>
    </row>
    <row r="254" spans="1:29" ht="252.75" thickBot="1">
      <c r="A254" s="38" t="s">
        <v>626</v>
      </c>
      <c r="B254" s="313"/>
      <c r="C254" s="314"/>
      <c r="D254" s="38" t="s">
        <v>192</v>
      </c>
      <c r="E254" s="56" t="s">
        <v>2116</v>
      </c>
      <c r="F254" s="56" t="s">
        <v>280</v>
      </c>
      <c r="G254" s="56" t="s">
        <v>2115</v>
      </c>
      <c r="H254" s="151">
        <v>150000</v>
      </c>
      <c r="I254" s="81" t="s">
        <v>1555</v>
      </c>
      <c r="J254" s="78" t="s">
        <v>1556</v>
      </c>
      <c r="K254" s="152"/>
      <c r="L254" s="56" t="s">
        <v>1543</v>
      </c>
      <c r="M254" s="4"/>
      <c r="N254" s="4"/>
      <c r="O254" s="4"/>
      <c r="P254" s="4"/>
      <c r="Q254" s="4"/>
      <c r="R254" s="4"/>
      <c r="S254" s="4"/>
      <c r="T254" s="4"/>
      <c r="U254" s="4"/>
      <c r="V254" s="4"/>
      <c r="W254" s="4"/>
      <c r="X254" s="4"/>
      <c r="Y254" s="4"/>
      <c r="Z254" s="4"/>
      <c r="AA254" s="4"/>
      <c r="AB254" s="4"/>
      <c r="AC254" s="4"/>
    </row>
    <row r="255" spans="1:29" ht="331.5" thickBot="1">
      <c r="A255" s="38" t="s">
        <v>626</v>
      </c>
      <c r="B255" s="313"/>
      <c r="C255" s="314"/>
      <c r="D255" s="38" t="s">
        <v>836</v>
      </c>
      <c r="E255" s="56" t="s">
        <v>1557</v>
      </c>
      <c r="F255" s="56" t="s">
        <v>1001</v>
      </c>
      <c r="G255" s="56" t="s">
        <v>1558</v>
      </c>
      <c r="H255" s="151" t="s">
        <v>779</v>
      </c>
      <c r="I255" s="81" t="s">
        <v>780</v>
      </c>
      <c r="J255" s="78" t="s">
        <v>1549</v>
      </c>
      <c r="K255" s="152"/>
      <c r="L255" s="56" t="s">
        <v>1559</v>
      </c>
      <c r="M255" s="4"/>
      <c r="N255" s="4"/>
      <c r="O255" s="4"/>
      <c r="P255" s="4"/>
      <c r="Q255" s="4"/>
      <c r="R255" s="4"/>
      <c r="S255" s="4"/>
      <c r="T255" s="4"/>
      <c r="U255" s="4"/>
      <c r="V255" s="4"/>
      <c r="W255" s="4"/>
      <c r="X255" s="4"/>
      <c r="Y255" s="4"/>
      <c r="Z255" s="4"/>
      <c r="AA255" s="4"/>
      <c r="AB255" s="4"/>
      <c r="AC255" s="4"/>
    </row>
    <row r="256" spans="1:29" ht="268.5" thickBot="1">
      <c r="A256" s="38" t="s">
        <v>626</v>
      </c>
      <c r="B256" s="313" t="s">
        <v>193</v>
      </c>
      <c r="C256" s="314" t="s">
        <v>1560</v>
      </c>
      <c r="D256" s="38" t="s">
        <v>194</v>
      </c>
      <c r="E256" s="56" t="s">
        <v>2117</v>
      </c>
      <c r="F256" s="56" t="s">
        <v>266</v>
      </c>
      <c r="G256" s="56" t="s">
        <v>1561</v>
      </c>
      <c r="H256" s="151">
        <v>20000</v>
      </c>
      <c r="I256" s="81" t="s">
        <v>1562</v>
      </c>
      <c r="J256" s="78" t="s">
        <v>1549</v>
      </c>
      <c r="K256" s="152"/>
      <c r="L256" s="58" t="s">
        <v>1563</v>
      </c>
      <c r="M256" s="4"/>
      <c r="N256" s="4"/>
      <c r="O256" s="4"/>
      <c r="P256" s="4"/>
      <c r="Q256" s="4"/>
      <c r="R256" s="4"/>
      <c r="S256" s="4"/>
      <c r="T256" s="4"/>
      <c r="U256" s="4"/>
      <c r="V256" s="4"/>
      <c r="W256" s="4"/>
      <c r="X256" s="4"/>
      <c r="Y256" s="4"/>
      <c r="Z256" s="4"/>
      <c r="AA256" s="4"/>
      <c r="AB256" s="4"/>
      <c r="AC256" s="4"/>
    </row>
    <row r="257" spans="1:29" ht="268.5" thickBot="1">
      <c r="A257" s="38" t="s">
        <v>626</v>
      </c>
      <c r="B257" s="313"/>
      <c r="C257" s="314"/>
      <c r="D257" s="38" t="s">
        <v>837</v>
      </c>
      <c r="E257" s="84" t="s">
        <v>2118</v>
      </c>
      <c r="F257" s="56" t="s">
        <v>913</v>
      </c>
      <c r="G257" s="56" t="s">
        <v>2119</v>
      </c>
      <c r="H257" s="151">
        <v>20000</v>
      </c>
      <c r="I257" s="81" t="s">
        <v>1564</v>
      </c>
      <c r="J257" s="78" t="s">
        <v>1549</v>
      </c>
      <c r="K257" s="81"/>
      <c r="L257" s="58" t="s">
        <v>1565</v>
      </c>
      <c r="M257" s="4"/>
      <c r="N257" s="4"/>
      <c r="O257" s="4"/>
      <c r="P257" s="4"/>
      <c r="Q257" s="4"/>
      <c r="R257" s="4"/>
      <c r="S257" s="4"/>
      <c r="T257" s="4"/>
      <c r="U257" s="4"/>
      <c r="V257" s="4"/>
      <c r="W257" s="4"/>
      <c r="X257" s="4"/>
      <c r="Y257" s="4"/>
      <c r="Z257" s="4"/>
      <c r="AA257" s="4"/>
      <c r="AB257" s="4"/>
      <c r="AC257" s="4"/>
    </row>
    <row r="258" spans="1:29" ht="268.5" thickBot="1">
      <c r="A258" s="38" t="s">
        <v>626</v>
      </c>
      <c r="B258" s="313"/>
      <c r="C258" s="314"/>
      <c r="D258" s="38" t="s">
        <v>838</v>
      </c>
      <c r="E258" s="58" t="s">
        <v>781</v>
      </c>
      <c r="F258" s="58" t="s">
        <v>1000</v>
      </c>
      <c r="G258" s="58" t="s">
        <v>1566</v>
      </c>
      <c r="H258" s="85">
        <v>20000</v>
      </c>
      <c r="I258" s="58" t="s">
        <v>1537</v>
      </c>
      <c r="J258" s="78" t="s">
        <v>1549</v>
      </c>
      <c r="K258" s="152"/>
      <c r="L258" s="58" t="s">
        <v>1567</v>
      </c>
      <c r="M258" s="4"/>
      <c r="N258" s="4"/>
      <c r="O258" s="4"/>
      <c r="P258" s="4"/>
      <c r="Q258" s="4"/>
      <c r="R258" s="4"/>
      <c r="S258" s="4"/>
      <c r="T258" s="4"/>
      <c r="U258" s="4"/>
      <c r="V258" s="4"/>
      <c r="W258" s="4"/>
      <c r="X258" s="4"/>
      <c r="Y258" s="4"/>
      <c r="Z258" s="4"/>
      <c r="AA258" s="4"/>
      <c r="AB258" s="4"/>
      <c r="AC258" s="4"/>
    </row>
    <row r="259" spans="1:29" ht="189.75" thickBot="1">
      <c r="A259" s="38" t="s">
        <v>626</v>
      </c>
      <c r="B259" s="38" t="s">
        <v>195</v>
      </c>
      <c r="C259" s="90" t="s">
        <v>1568</v>
      </c>
      <c r="D259" s="38" t="s">
        <v>196</v>
      </c>
      <c r="E259" s="56" t="s">
        <v>1569</v>
      </c>
      <c r="F259" s="56" t="s">
        <v>914</v>
      </c>
      <c r="G259" s="56" t="s">
        <v>1570</v>
      </c>
      <c r="H259" s="151"/>
      <c r="I259" s="81" t="s">
        <v>782</v>
      </c>
      <c r="J259" s="78"/>
      <c r="K259" s="152"/>
      <c r="L259" s="58" t="s">
        <v>1571</v>
      </c>
      <c r="M259" s="4"/>
      <c r="N259" s="4"/>
      <c r="O259" s="4"/>
      <c r="P259" s="4"/>
      <c r="Q259" s="4"/>
      <c r="R259" s="4"/>
      <c r="S259" s="4"/>
      <c r="T259" s="4"/>
      <c r="U259" s="4"/>
      <c r="V259" s="4"/>
      <c r="W259" s="4"/>
      <c r="X259" s="4"/>
      <c r="Y259" s="4"/>
      <c r="Z259" s="4"/>
      <c r="AA259" s="4"/>
      <c r="AB259" s="4"/>
      <c r="AC259" s="4"/>
    </row>
    <row r="260" spans="1:29" ht="189.75" thickBot="1">
      <c r="A260" s="38" t="s">
        <v>626</v>
      </c>
      <c r="B260" s="313" t="s">
        <v>197</v>
      </c>
      <c r="C260" s="314" t="s">
        <v>123</v>
      </c>
      <c r="D260" s="38" t="s">
        <v>198</v>
      </c>
      <c r="E260" s="56" t="s">
        <v>1572</v>
      </c>
      <c r="F260" s="61" t="s">
        <v>266</v>
      </c>
      <c r="G260" s="56" t="s">
        <v>1573</v>
      </c>
      <c r="H260" s="151">
        <v>30000</v>
      </c>
      <c r="I260" s="56" t="s">
        <v>1574</v>
      </c>
      <c r="J260" s="78" t="s">
        <v>1575</v>
      </c>
      <c r="K260" s="152"/>
      <c r="L260" s="58" t="s">
        <v>1576</v>
      </c>
      <c r="M260" s="4"/>
      <c r="N260" s="4"/>
      <c r="O260" s="4"/>
      <c r="P260" s="4"/>
      <c r="Q260" s="4"/>
      <c r="R260" s="4"/>
      <c r="S260" s="4"/>
      <c r="T260" s="4"/>
      <c r="U260" s="4"/>
      <c r="V260" s="4"/>
      <c r="W260" s="4"/>
      <c r="X260" s="4"/>
      <c r="Y260" s="4"/>
      <c r="Z260" s="4"/>
      <c r="AA260" s="4"/>
      <c r="AB260" s="4"/>
      <c r="AC260" s="4"/>
    </row>
    <row r="261" spans="1:29" ht="189.75" thickBot="1">
      <c r="A261" s="38" t="s">
        <v>626</v>
      </c>
      <c r="B261" s="313"/>
      <c r="C261" s="314"/>
      <c r="D261" s="38" t="s">
        <v>199</v>
      </c>
      <c r="E261" s="56" t="s">
        <v>1577</v>
      </c>
      <c r="F261" s="61" t="s">
        <v>266</v>
      </c>
      <c r="G261" s="56" t="s">
        <v>2120</v>
      </c>
      <c r="H261" s="154" t="s">
        <v>783</v>
      </c>
      <c r="I261" s="56" t="s">
        <v>1578</v>
      </c>
      <c r="J261" s="78" t="s">
        <v>1579</v>
      </c>
      <c r="K261" s="56"/>
      <c r="L261" s="58" t="s">
        <v>1580</v>
      </c>
      <c r="M261" s="4"/>
      <c r="N261" s="4"/>
      <c r="O261" s="4"/>
      <c r="P261" s="4"/>
      <c r="Q261" s="4"/>
      <c r="R261" s="4"/>
      <c r="S261" s="4"/>
      <c r="T261" s="4"/>
      <c r="U261" s="4"/>
      <c r="V261" s="4"/>
      <c r="W261" s="4"/>
      <c r="X261" s="4"/>
      <c r="Y261" s="4"/>
      <c r="Z261" s="4"/>
      <c r="AA261" s="4"/>
      <c r="AB261" s="4"/>
      <c r="AC261" s="4"/>
    </row>
    <row r="262" spans="1:29" ht="205.5" thickBot="1">
      <c r="A262" s="38" t="s">
        <v>626</v>
      </c>
      <c r="B262" s="313"/>
      <c r="C262" s="314"/>
      <c r="D262" s="38" t="s">
        <v>200</v>
      </c>
      <c r="E262" s="155" t="s">
        <v>1581</v>
      </c>
      <c r="F262" s="61" t="s">
        <v>266</v>
      </c>
      <c r="G262" s="155" t="s">
        <v>1582</v>
      </c>
      <c r="H262" s="155">
        <v>500000</v>
      </c>
      <c r="I262" s="155" t="s">
        <v>1583</v>
      </c>
      <c r="J262" s="155"/>
      <c r="K262" s="155"/>
      <c r="L262" s="155" t="s">
        <v>1584</v>
      </c>
      <c r="M262" s="4"/>
      <c r="N262" s="4"/>
      <c r="O262" s="4"/>
      <c r="P262" s="4"/>
      <c r="Q262" s="4"/>
      <c r="R262" s="4"/>
      <c r="S262" s="4"/>
      <c r="T262" s="4"/>
      <c r="U262" s="4"/>
      <c r="V262" s="4"/>
      <c r="W262" s="4"/>
      <c r="X262" s="4"/>
      <c r="Y262" s="4"/>
      <c r="Z262" s="4"/>
      <c r="AA262" s="4"/>
      <c r="AB262" s="4"/>
      <c r="AC262" s="4"/>
    </row>
    <row r="263" spans="1:29" ht="96" customHeight="1" thickBot="1">
      <c r="A263" s="38" t="s">
        <v>626</v>
      </c>
      <c r="B263" s="313"/>
      <c r="C263" s="314"/>
      <c r="D263" s="38" t="s">
        <v>839</v>
      </c>
      <c r="E263" s="61" t="s">
        <v>1585</v>
      </c>
      <c r="F263" s="61" t="s">
        <v>266</v>
      </c>
      <c r="G263" s="61" t="s">
        <v>1586</v>
      </c>
      <c r="H263" s="156">
        <v>100000</v>
      </c>
      <c r="I263" s="61" t="s">
        <v>1587</v>
      </c>
      <c r="J263" s="61"/>
      <c r="K263" s="61"/>
      <c r="L263" s="155" t="s">
        <v>1584</v>
      </c>
      <c r="M263" s="4"/>
      <c r="N263" s="4"/>
      <c r="O263" s="4"/>
      <c r="P263" s="4"/>
      <c r="Q263" s="4"/>
      <c r="R263" s="4"/>
      <c r="S263" s="4"/>
      <c r="T263" s="4"/>
      <c r="U263" s="4"/>
      <c r="V263" s="4"/>
      <c r="W263" s="4"/>
      <c r="X263" s="4"/>
      <c r="Y263" s="4"/>
      <c r="Z263" s="4"/>
      <c r="AA263" s="4"/>
      <c r="AB263" s="4"/>
      <c r="AC263" s="4"/>
    </row>
    <row r="264" spans="1:29" ht="189.75" thickBot="1">
      <c r="A264" s="38" t="s">
        <v>626</v>
      </c>
      <c r="B264" s="313" t="s">
        <v>206</v>
      </c>
      <c r="C264" s="314" t="s">
        <v>1588</v>
      </c>
      <c r="D264" s="38" t="s">
        <v>201</v>
      </c>
      <c r="E264" s="56" t="s">
        <v>1589</v>
      </c>
      <c r="F264" s="61" t="s">
        <v>266</v>
      </c>
      <c r="G264" s="56" t="s">
        <v>1590</v>
      </c>
      <c r="H264" s="151" t="s">
        <v>1591</v>
      </c>
      <c r="I264" s="56" t="s">
        <v>583</v>
      </c>
      <c r="J264" s="78"/>
      <c r="K264" s="152"/>
      <c r="L264" s="58" t="s">
        <v>1592</v>
      </c>
      <c r="M264" s="4"/>
      <c r="N264" s="4"/>
      <c r="O264" s="4"/>
      <c r="P264" s="4"/>
      <c r="Q264" s="4"/>
      <c r="R264" s="4"/>
      <c r="S264" s="4"/>
      <c r="T264" s="4"/>
      <c r="U264" s="4"/>
      <c r="V264" s="4"/>
      <c r="W264" s="4"/>
      <c r="X264" s="4"/>
      <c r="Y264" s="4"/>
      <c r="Z264" s="4"/>
      <c r="AA264" s="4"/>
      <c r="AB264" s="4"/>
      <c r="AC264" s="4"/>
    </row>
    <row r="265" spans="1:29" ht="189.75" thickBot="1">
      <c r="A265" s="38" t="s">
        <v>626</v>
      </c>
      <c r="B265" s="313"/>
      <c r="C265" s="314"/>
      <c r="D265" s="38" t="s">
        <v>202</v>
      </c>
      <c r="E265" s="56" t="s">
        <v>1593</v>
      </c>
      <c r="F265" s="61" t="s">
        <v>266</v>
      </c>
      <c r="G265" s="56" t="s">
        <v>1594</v>
      </c>
      <c r="H265" s="151"/>
      <c r="I265" s="56" t="s">
        <v>583</v>
      </c>
      <c r="J265" s="78"/>
      <c r="K265" s="152"/>
      <c r="L265" s="58" t="s">
        <v>1592</v>
      </c>
      <c r="M265" s="4"/>
      <c r="N265" s="4"/>
      <c r="O265" s="4"/>
      <c r="P265" s="4"/>
      <c r="Q265" s="4"/>
      <c r="R265" s="4"/>
      <c r="S265" s="4"/>
      <c r="T265" s="4"/>
      <c r="U265" s="4"/>
      <c r="V265" s="4"/>
      <c r="W265" s="4"/>
      <c r="X265" s="4"/>
      <c r="Y265" s="4"/>
      <c r="Z265" s="4"/>
      <c r="AA265" s="4"/>
      <c r="AB265" s="4"/>
      <c r="AC265" s="4"/>
    </row>
    <row r="266" spans="1:29" ht="145.5" customHeight="1" thickBot="1">
      <c r="A266" s="38" t="s">
        <v>626</v>
      </c>
      <c r="B266" s="313"/>
      <c r="C266" s="314"/>
      <c r="D266" s="38" t="s">
        <v>840</v>
      </c>
      <c r="E266" s="56" t="s">
        <v>1595</v>
      </c>
      <c r="F266" s="61" t="s">
        <v>266</v>
      </c>
      <c r="G266" s="56" t="s">
        <v>1596</v>
      </c>
      <c r="H266" s="151" t="s">
        <v>1597</v>
      </c>
      <c r="I266" s="56" t="s">
        <v>583</v>
      </c>
      <c r="J266" s="78"/>
      <c r="K266" s="152"/>
      <c r="L266" s="58" t="s">
        <v>1592</v>
      </c>
      <c r="M266" s="4"/>
      <c r="N266" s="4"/>
      <c r="O266" s="4"/>
      <c r="P266" s="4"/>
      <c r="Q266" s="4"/>
      <c r="R266" s="4"/>
      <c r="S266" s="4"/>
      <c r="T266" s="4"/>
      <c r="U266" s="4"/>
      <c r="V266" s="4"/>
      <c r="W266" s="4"/>
      <c r="X266" s="4"/>
      <c r="Y266" s="4"/>
      <c r="Z266" s="4"/>
      <c r="AA266" s="4"/>
      <c r="AB266" s="4"/>
      <c r="AC266" s="4"/>
    </row>
    <row r="267" spans="1:29" ht="145.5" customHeight="1" thickBot="1">
      <c r="A267" s="38" t="s">
        <v>626</v>
      </c>
      <c r="B267" s="313"/>
      <c r="C267" s="314"/>
      <c r="D267" s="38" t="s">
        <v>841</v>
      </c>
      <c r="E267" s="56" t="s">
        <v>1598</v>
      </c>
      <c r="F267" s="61" t="s">
        <v>266</v>
      </c>
      <c r="G267" s="56" t="s">
        <v>1599</v>
      </c>
      <c r="H267" s="151">
        <v>1000000</v>
      </c>
      <c r="I267" s="56" t="s">
        <v>583</v>
      </c>
      <c r="J267" s="78"/>
      <c r="K267" s="152"/>
      <c r="L267" s="58" t="s">
        <v>1592</v>
      </c>
      <c r="M267" s="4"/>
      <c r="N267" s="4"/>
      <c r="O267" s="4"/>
      <c r="P267" s="4"/>
      <c r="Q267" s="4"/>
      <c r="R267" s="4"/>
      <c r="S267" s="4"/>
      <c r="T267" s="4"/>
      <c r="U267" s="4"/>
      <c r="V267" s="4"/>
      <c r="W267" s="4"/>
      <c r="X267" s="4"/>
      <c r="Y267" s="4"/>
      <c r="Z267" s="4"/>
      <c r="AA267" s="4"/>
      <c r="AB267" s="4"/>
      <c r="AC267" s="4"/>
    </row>
    <row r="268" spans="1:29" ht="268.5" thickBot="1">
      <c r="A268" s="38" t="s">
        <v>626</v>
      </c>
      <c r="B268" s="313" t="s">
        <v>207</v>
      </c>
      <c r="C268" s="314" t="s">
        <v>1600</v>
      </c>
      <c r="D268" s="38" t="s">
        <v>203</v>
      </c>
      <c r="E268" s="57" t="s">
        <v>1601</v>
      </c>
      <c r="F268" s="61" t="s">
        <v>266</v>
      </c>
      <c r="G268" s="57" t="s">
        <v>1602</v>
      </c>
      <c r="H268" s="157">
        <v>500000</v>
      </c>
      <c r="I268" s="57" t="s">
        <v>1603</v>
      </c>
      <c r="J268" s="78" t="s">
        <v>784</v>
      </c>
      <c r="K268" s="56"/>
      <c r="L268" s="56" t="s">
        <v>1604</v>
      </c>
      <c r="M268" s="4"/>
      <c r="N268" s="4"/>
      <c r="O268" s="4"/>
      <c r="P268" s="4"/>
      <c r="Q268" s="4"/>
      <c r="R268" s="4"/>
      <c r="S268" s="4"/>
      <c r="T268" s="4"/>
      <c r="U268" s="4"/>
      <c r="V268" s="4"/>
      <c r="W268" s="4"/>
      <c r="X268" s="4"/>
      <c r="Y268" s="4"/>
      <c r="Z268" s="4"/>
      <c r="AA268" s="4"/>
      <c r="AB268" s="4"/>
      <c r="AC268" s="4"/>
    </row>
    <row r="269" spans="1:29" ht="221.25" thickBot="1">
      <c r="A269" s="38" t="s">
        <v>626</v>
      </c>
      <c r="B269" s="313"/>
      <c r="C269" s="314"/>
      <c r="D269" s="38" t="s">
        <v>204</v>
      </c>
      <c r="E269" s="56" t="s">
        <v>1605</v>
      </c>
      <c r="F269" s="61" t="s">
        <v>266</v>
      </c>
      <c r="G269" s="56" t="s">
        <v>1610</v>
      </c>
      <c r="H269" s="151" t="s">
        <v>1606</v>
      </c>
      <c r="I269" s="81" t="s">
        <v>1607</v>
      </c>
      <c r="J269" s="78" t="s">
        <v>1519</v>
      </c>
      <c r="K269" s="56" t="s">
        <v>1608</v>
      </c>
      <c r="L269" s="58" t="s">
        <v>1609</v>
      </c>
      <c r="M269" s="4"/>
      <c r="N269" s="4"/>
      <c r="O269" s="4"/>
      <c r="P269" s="4"/>
      <c r="Q269" s="4"/>
      <c r="R269" s="4"/>
      <c r="S269" s="4"/>
      <c r="T269" s="4"/>
      <c r="U269" s="4"/>
      <c r="V269" s="4"/>
      <c r="W269" s="4"/>
      <c r="X269" s="4"/>
      <c r="Y269" s="4"/>
      <c r="Z269" s="4"/>
      <c r="AA269" s="4"/>
      <c r="AB269" s="4"/>
      <c r="AC269" s="4"/>
    </row>
    <row r="270" spans="1:29" ht="79.5" thickBot="1">
      <c r="A270" s="38" t="s">
        <v>626</v>
      </c>
      <c r="B270" s="313"/>
      <c r="C270" s="314"/>
      <c r="D270" s="38" t="s">
        <v>205</v>
      </c>
      <c r="E270" s="56" t="s">
        <v>1611</v>
      </c>
      <c r="F270" s="61" t="s">
        <v>266</v>
      </c>
      <c r="G270" s="56" t="s">
        <v>1612</v>
      </c>
      <c r="H270" s="151"/>
      <c r="I270" s="81" t="s">
        <v>1613</v>
      </c>
      <c r="J270" s="78"/>
      <c r="K270" s="152"/>
      <c r="L270" s="58" t="s">
        <v>1614</v>
      </c>
      <c r="M270" s="4"/>
      <c r="N270" s="4"/>
      <c r="O270" s="4"/>
      <c r="P270" s="4"/>
      <c r="Q270" s="4"/>
      <c r="R270" s="4"/>
      <c r="S270" s="4"/>
      <c r="T270" s="4"/>
      <c r="U270" s="4"/>
      <c r="V270" s="4"/>
      <c r="W270" s="4"/>
      <c r="X270" s="4"/>
      <c r="Y270" s="4"/>
      <c r="Z270" s="4"/>
      <c r="AA270" s="4"/>
      <c r="AB270" s="4"/>
      <c r="AC270" s="4"/>
    </row>
    <row r="271" spans="1:29" ht="19.5" customHeight="1" thickBot="1">
      <c r="A271" s="318" t="s">
        <v>259</v>
      </c>
      <c r="B271" s="319"/>
      <c r="C271" s="319"/>
      <c r="D271" s="319"/>
      <c r="E271" s="319"/>
      <c r="F271" s="319"/>
      <c r="G271" s="319"/>
      <c r="H271" s="319"/>
      <c r="I271" s="319"/>
      <c r="J271" s="319"/>
      <c r="K271" s="319"/>
      <c r="L271" s="320"/>
      <c r="M271" s="15"/>
      <c r="N271" s="15"/>
      <c r="O271" s="15"/>
      <c r="P271" s="15"/>
      <c r="Q271" s="15"/>
      <c r="R271" s="15"/>
      <c r="S271" s="15"/>
      <c r="T271" s="15"/>
      <c r="U271" s="15"/>
      <c r="V271" s="15"/>
      <c r="W271" s="15"/>
      <c r="X271" s="15"/>
      <c r="Y271" s="15"/>
      <c r="Z271" s="15"/>
      <c r="AA271" s="15"/>
      <c r="AB271" s="15"/>
      <c r="AC271" s="15"/>
    </row>
    <row r="272" spans="1:29" ht="408.75" customHeight="1" thickBot="1">
      <c r="A272" s="38" t="s">
        <v>482</v>
      </c>
      <c r="B272" s="313" t="s">
        <v>208</v>
      </c>
      <c r="C272" s="314" t="s">
        <v>1615</v>
      </c>
      <c r="D272" s="38" t="s">
        <v>209</v>
      </c>
      <c r="E272" s="38" t="s">
        <v>1616</v>
      </c>
      <c r="F272" s="38" t="s">
        <v>266</v>
      </c>
      <c r="G272" s="38" t="s">
        <v>1617</v>
      </c>
      <c r="H272" s="48">
        <v>60000</v>
      </c>
      <c r="I272" s="38" t="s">
        <v>785</v>
      </c>
      <c r="J272" s="38"/>
      <c r="K272" s="38"/>
      <c r="L272" s="36" t="s">
        <v>1143</v>
      </c>
      <c r="M272" s="4"/>
      <c r="N272" s="4"/>
      <c r="O272" s="4"/>
      <c r="P272" s="4"/>
      <c r="Q272" s="4"/>
      <c r="R272" s="4"/>
      <c r="S272" s="4"/>
      <c r="T272" s="4"/>
      <c r="U272" s="4"/>
      <c r="V272" s="4"/>
      <c r="W272" s="4"/>
      <c r="X272" s="4"/>
      <c r="Y272" s="4"/>
      <c r="Z272" s="4"/>
      <c r="AA272" s="4"/>
      <c r="AB272" s="4"/>
      <c r="AC272" s="4"/>
    </row>
    <row r="273" spans="1:29" ht="182.25" thickBot="1">
      <c r="A273" s="38" t="s">
        <v>482</v>
      </c>
      <c r="B273" s="313"/>
      <c r="C273" s="314"/>
      <c r="D273" s="38" t="s">
        <v>210</v>
      </c>
      <c r="E273" s="38" t="s">
        <v>1618</v>
      </c>
      <c r="F273" s="38" t="s">
        <v>916</v>
      </c>
      <c r="G273" s="38" t="s">
        <v>2121</v>
      </c>
      <c r="H273" s="48">
        <v>20000</v>
      </c>
      <c r="I273" s="38" t="s">
        <v>1619</v>
      </c>
      <c r="J273" s="38"/>
      <c r="K273" s="38" t="s">
        <v>786</v>
      </c>
      <c r="L273" s="36" t="s">
        <v>1143</v>
      </c>
      <c r="M273" s="4"/>
      <c r="N273" s="4"/>
      <c r="O273" s="4"/>
      <c r="P273" s="4"/>
      <c r="Q273" s="4"/>
      <c r="R273" s="4"/>
      <c r="S273" s="4"/>
      <c r="T273" s="4"/>
      <c r="U273" s="4"/>
      <c r="V273" s="4"/>
      <c r="W273" s="4"/>
      <c r="X273" s="4"/>
      <c r="Y273" s="4"/>
      <c r="Z273" s="4"/>
      <c r="AA273" s="4"/>
      <c r="AB273" s="4"/>
      <c r="AC273" s="4"/>
    </row>
    <row r="274" spans="1:29" ht="330.75" thickBot="1">
      <c r="A274" s="38" t="s">
        <v>482</v>
      </c>
      <c r="B274" s="313" t="s">
        <v>213</v>
      </c>
      <c r="C274" s="314" t="s">
        <v>1620</v>
      </c>
      <c r="D274" s="38" t="s">
        <v>211</v>
      </c>
      <c r="E274" s="38" t="s">
        <v>1621</v>
      </c>
      <c r="F274" s="38" t="s">
        <v>266</v>
      </c>
      <c r="G274" s="38" t="s">
        <v>1622</v>
      </c>
      <c r="H274" s="48">
        <v>684851</v>
      </c>
      <c r="I274" s="38" t="s">
        <v>787</v>
      </c>
      <c r="J274" s="38"/>
      <c r="K274" s="38"/>
      <c r="L274" s="36" t="s">
        <v>1143</v>
      </c>
      <c r="M274" s="4"/>
      <c r="N274" s="4"/>
      <c r="O274" s="4"/>
      <c r="P274" s="4"/>
      <c r="Q274" s="4"/>
      <c r="R274" s="4"/>
      <c r="S274" s="4"/>
      <c r="T274" s="4"/>
      <c r="U274" s="4"/>
      <c r="V274" s="4"/>
      <c r="W274" s="4"/>
      <c r="X274" s="4"/>
      <c r="Y274" s="4"/>
      <c r="Z274" s="4"/>
      <c r="AA274" s="4"/>
      <c r="AB274" s="4"/>
      <c r="AC274" s="4"/>
    </row>
    <row r="275" spans="1:29" ht="409.5" thickBot="1">
      <c r="A275" s="38" t="s">
        <v>482</v>
      </c>
      <c r="B275" s="313"/>
      <c r="C275" s="314"/>
      <c r="D275" s="38" t="s">
        <v>212</v>
      </c>
      <c r="E275" s="38" t="s">
        <v>1623</v>
      </c>
      <c r="F275" s="38" t="s">
        <v>266</v>
      </c>
      <c r="G275" s="38" t="s">
        <v>1749</v>
      </c>
      <c r="H275" s="48">
        <v>1230000</v>
      </c>
      <c r="I275" s="38" t="s">
        <v>1625</v>
      </c>
      <c r="J275" s="38"/>
      <c r="K275" s="38"/>
      <c r="L275" s="36" t="s">
        <v>1626</v>
      </c>
      <c r="M275" s="4"/>
      <c r="N275" s="4"/>
      <c r="O275" s="4"/>
      <c r="P275" s="4"/>
      <c r="Q275" s="4"/>
      <c r="R275" s="4"/>
      <c r="S275" s="4"/>
      <c r="T275" s="4"/>
      <c r="U275" s="4"/>
      <c r="V275" s="4"/>
      <c r="W275" s="4"/>
      <c r="X275" s="4"/>
      <c r="Y275" s="4"/>
      <c r="Z275" s="4"/>
      <c r="AA275" s="4"/>
      <c r="AB275" s="4"/>
      <c r="AC275" s="4"/>
    </row>
    <row r="276" spans="1:29" ht="99.75" thickBot="1">
      <c r="A276" s="38" t="s">
        <v>482</v>
      </c>
      <c r="B276" s="313" t="s">
        <v>214</v>
      </c>
      <c r="C276" s="314" t="s">
        <v>1627</v>
      </c>
      <c r="D276" s="38" t="s">
        <v>215</v>
      </c>
      <c r="E276" s="38" t="s">
        <v>1628</v>
      </c>
      <c r="F276" s="38" t="s">
        <v>915</v>
      </c>
      <c r="G276" s="38" t="s">
        <v>2122</v>
      </c>
      <c r="H276" s="48">
        <v>286000</v>
      </c>
      <c r="I276" s="38" t="s">
        <v>1624</v>
      </c>
      <c r="J276" s="38"/>
      <c r="K276" s="38"/>
      <c r="L276" s="36"/>
      <c r="M276" s="4"/>
      <c r="N276" s="4"/>
      <c r="O276" s="4"/>
      <c r="P276" s="4"/>
      <c r="Q276" s="4"/>
      <c r="R276" s="4"/>
      <c r="S276" s="4"/>
      <c r="T276" s="4"/>
      <c r="U276" s="4"/>
      <c r="V276" s="4"/>
      <c r="W276" s="4"/>
      <c r="X276" s="4"/>
      <c r="Y276" s="4"/>
      <c r="Z276" s="4"/>
      <c r="AA276" s="4"/>
      <c r="AB276" s="4"/>
      <c r="AC276" s="4"/>
    </row>
    <row r="277" spans="1:29" ht="281.25" thickBot="1">
      <c r="A277" s="38" t="s">
        <v>482</v>
      </c>
      <c r="B277" s="313"/>
      <c r="C277" s="314"/>
      <c r="D277" s="38" t="s">
        <v>216</v>
      </c>
      <c r="E277" s="38" t="s">
        <v>2123</v>
      </c>
      <c r="F277" s="38" t="s">
        <v>266</v>
      </c>
      <c r="G277" s="38" t="s">
        <v>1629</v>
      </c>
      <c r="H277" s="48">
        <v>50000</v>
      </c>
      <c r="I277" s="38" t="s">
        <v>1624</v>
      </c>
      <c r="J277" s="38"/>
      <c r="K277" s="38"/>
      <c r="L277" s="36"/>
      <c r="M277" s="4"/>
      <c r="N277" s="4"/>
      <c r="O277" s="4"/>
      <c r="P277" s="4"/>
      <c r="Q277" s="4"/>
      <c r="R277" s="4"/>
      <c r="S277" s="4"/>
      <c r="T277" s="4"/>
      <c r="U277" s="4"/>
      <c r="V277" s="4"/>
      <c r="W277" s="4"/>
      <c r="X277" s="4"/>
      <c r="Y277" s="4"/>
      <c r="Z277" s="4"/>
      <c r="AA277" s="4"/>
      <c r="AB277" s="4"/>
      <c r="AC277" s="4"/>
    </row>
    <row r="278" spans="1:29" ht="132.75" thickBot="1">
      <c r="A278" s="38" t="s">
        <v>482</v>
      </c>
      <c r="B278" s="313"/>
      <c r="C278" s="314"/>
      <c r="D278" s="38" t="s">
        <v>217</v>
      </c>
      <c r="E278" s="38" t="s">
        <v>1630</v>
      </c>
      <c r="F278" s="38" t="s">
        <v>266</v>
      </c>
      <c r="G278" s="38" t="s">
        <v>788</v>
      </c>
      <c r="H278" s="48">
        <v>300000</v>
      </c>
      <c r="I278" s="38" t="s">
        <v>1631</v>
      </c>
      <c r="J278" s="38"/>
      <c r="K278" s="38"/>
      <c r="L278" s="36"/>
      <c r="M278" s="4"/>
      <c r="N278" s="4"/>
      <c r="O278" s="4"/>
      <c r="P278" s="4"/>
      <c r="Q278" s="4"/>
      <c r="R278" s="4"/>
      <c r="S278" s="4"/>
      <c r="T278" s="4"/>
      <c r="U278" s="4"/>
      <c r="V278" s="4"/>
      <c r="W278" s="4"/>
      <c r="X278" s="4"/>
      <c r="Y278" s="4"/>
      <c r="Z278" s="4"/>
      <c r="AA278" s="4"/>
      <c r="AB278" s="4"/>
      <c r="AC278" s="4"/>
    </row>
    <row r="279" spans="1:29" ht="347.25" thickBot="1">
      <c r="A279" s="38" t="s">
        <v>482</v>
      </c>
      <c r="B279" s="313" t="s">
        <v>221</v>
      </c>
      <c r="C279" s="314" t="s">
        <v>1632</v>
      </c>
      <c r="D279" s="38" t="s">
        <v>900</v>
      </c>
      <c r="E279" s="38" t="s">
        <v>1633</v>
      </c>
      <c r="F279" s="38" t="s">
        <v>266</v>
      </c>
      <c r="G279" s="38" t="s">
        <v>1634</v>
      </c>
      <c r="H279" s="48" t="s">
        <v>789</v>
      </c>
      <c r="I279" s="38" t="s">
        <v>1635</v>
      </c>
      <c r="J279" s="38"/>
      <c r="K279" s="38"/>
      <c r="L279" s="36" t="s">
        <v>1636</v>
      </c>
      <c r="M279" s="4"/>
      <c r="N279" s="4"/>
      <c r="O279" s="4"/>
      <c r="P279" s="4"/>
      <c r="Q279" s="4"/>
      <c r="R279" s="4"/>
      <c r="S279" s="4"/>
      <c r="T279" s="4"/>
      <c r="U279" s="4"/>
      <c r="V279" s="4"/>
      <c r="W279" s="4"/>
      <c r="X279" s="4"/>
      <c r="Y279" s="4"/>
      <c r="Z279" s="4"/>
      <c r="AA279" s="4"/>
      <c r="AB279" s="4"/>
      <c r="AC279" s="4"/>
    </row>
    <row r="280" spans="1:29" ht="347.25" thickBot="1">
      <c r="A280" s="38" t="s">
        <v>482</v>
      </c>
      <c r="B280" s="313"/>
      <c r="C280" s="314"/>
      <c r="D280" s="38" t="s">
        <v>901</v>
      </c>
      <c r="E280" s="38" t="s">
        <v>1637</v>
      </c>
      <c r="F280" s="38" t="s">
        <v>266</v>
      </c>
      <c r="G280" s="38" t="s">
        <v>1638</v>
      </c>
      <c r="H280" s="48">
        <v>880000</v>
      </c>
      <c r="I280" s="38" t="s">
        <v>1639</v>
      </c>
      <c r="J280" s="38"/>
      <c r="K280" s="38"/>
      <c r="L280" s="36" t="s">
        <v>1636</v>
      </c>
      <c r="M280" s="4"/>
      <c r="N280" s="4"/>
      <c r="O280" s="4"/>
      <c r="P280" s="4"/>
      <c r="Q280" s="4"/>
      <c r="R280" s="4"/>
      <c r="S280" s="4"/>
      <c r="T280" s="4"/>
      <c r="U280" s="4"/>
      <c r="V280" s="4"/>
      <c r="W280" s="4"/>
      <c r="X280" s="4"/>
      <c r="Y280" s="4"/>
      <c r="Z280" s="4"/>
      <c r="AA280" s="4"/>
      <c r="AB280" s="4"/>
      <c r="AC280" s="4"/>
    </row>
    <row r="281" spans="1:29" ht="330.75" thickBot="1">
      <c r="A281" s="38" t="s">
        <v>482</v>
      </c>
      <c r="B281" s="313"/>
      <c r="C281" s="314"/>
      <c r="D281" s="38" t="s">
        <v>218</v>
      </c>
      <c r="E281" s="38" t="s">
        <v>1640</v>
      </c>
      <c r="F281" s="38" t="s">
        <v>266</v>
      </c>
      <c r="G281" s="38" t="s">
        <v>1641</v>
      </c>
      <c r="H281" s="48">
        <v>100000</v>
      </c>
      <c r="I281" s="38"/>
      <c r="J281" s="38"/>
      <c r="K281" s="38"/>
      <c r="L281" s="36" t="s">
        <v>1642</v>
      </c>
      <c r="M281" s="4"/>
      <c r="N281" s="4"/>
      <c r="O281" s="4"/>
      <c r="P281" s="4"/>
      <c r="Q281" s="4"/>
      <c r="R281" s="4"/>
      <c r="S281" s="4"/>
      <c r="T281" s="4"/>
      <c r="U281" s="4"/>
      <c r="V281" s="4"/>
      <c r="W281" s="4"/>
      <c r="X281" s="4"/>
      <c r="Y281" s="4"/>
      <c r="Z281" s="4"/>
      <c r="AA281" s="4"/>
      <c r="AB281" s="4"/>
      <c r="AC281" s="4"/>
    </row>
    <row r="282" spans="1:29" ht="182.25" thickBot="1">
      <c r="A282" s="38" t="s">
        <v>482</v>
      </c>
      <c r="B282" s="313" t="s">
        <v>222</v>
      </c>
      <c r="C282" s="314" t="s">
        <v>1643</v>
      </c>
      <c r="D282" s="38" t="s">
        <v>219</v>
      </c>
      <c r="E282" s="38" t="s">
        <v>1644</v>
      </c>
      <c r="F282" s="38" t="s">
        <v>266</v>
      </c>
      <c r="G282" s="38" t="s">
        <v>1645</v>
      </c>
      <c r="H282" s="48">
        <v>50000</v>
      </c>
      <c r="I282" s="38" t="s">
        <v>1646</v>
      </c>
      <c r="J282" s="38"/>
      <c r="K282" s="38"/>
      <c r="L282" s="36" t="s">
        <v>1626</v>
      </c>
      <c r="M282" s="4"/>
      <c r="N282" s="4"/>
      <c r="O282" s="4"/>
      <c r="P282" s="4"/>
      <c r="Q282" s="4"/>
      <c r="R282" s="4"/>
      <c r="S282" s="4"/>
      <c r="T282" s="4"/>
      <c r="U282" s="4"/>
      <c r="V282" s="4"/>
      <c r="W282" s="4"/>
      <c r="X282" s="4"/>
      <c r="Y282" s="4"/>
      <c r="Z282" s="4"/>
      <c r="AA282" s="4"/>
      <c r="AB282" s="4"/>
      <c r="AC282" s="4"/>
    </row>
    <row r="283" spans="1:29" ht="248.25" thickBot="1">
      <c r="A283" s="38" t="s">
        <v>482</v>
      </c>
      <c r="B283" s="313"/>
      <c r="C283" s="314"/>
      <c r="D283" s="38" t="s">
        <v>220</v>
      </c>
      <c r="E283" s="38" t="s">
        <v>1647</v>
      </c>
      <c r="F283" s="38" t="s">
        <v>266</v>
      </c>
      <c r="G283" s="38" t="s">
        <v>1648</v>
      </c>
      <c r="H283" s="48">
        <v>210000</v>
      </c>
      <c r="I283" s="38" t="s">
        <v>1649</v>
      </c>
      <c r="J283" s="38"/>
      <c r="K283" s="38"/>
      <c r="L283" s="36" t="s">
        <v>1626</v>
      </c>
      <c r="M283" s="4"/>
      <c r="N283" s="4"/>
      <c r="O283" s="4"/>
      <c r="P283" s="4"/>
      <c r="Q283" s="4"/>
      <c r="R283" s="4"/>
      <c r="S283" s="4"/>
      <c r="T283" s="4"/>
      <c r="U283" s="4"/>
      <c r="V283" s="4"/>
      <c r="W283" s="4"/>
      <c r="X283" s="4"/>
      <c r="Y283" s="4"/>
      <c r="Z283" s="4"/>
      <c r="AA283" s="4"/>
      <c r="AB283" s="4"/>
      <c r="AC283" s="4"/>
    </row>
    <row r="284" spans="1:29" ht="248.25" thickBot="1">
      <c r="A284" s="38" t="s">
        <v>482</v>
      </c>
      <c r="B284" s="313" t="s">
        <v>223</v>
      </c>
      <c r="C284" s="314" t="s">
        <v>1650</v>
      </c>
      <c r="D284" s="38" t="s">
        <v>225</v>
      </c>
      <c r="E284" s="38" t="s">
        <v>1651</v>
      </c>
      <c r="F284" s="38" t="s">
        <v>266</v>
      </c>
      <c r="G284" s="38" t="s">
        <v>1652</v>
      </c>
      <c r="H284" s="48">
        <v>200000</v>
      </c>
      <c r="I284" s="38" t="s">
        <v>1653</v>
      </c>
      <c r="J284" s="38"/>
      <c r="K284" s="38"/>
      <c r="L284" s="36" t="s">
        <v>1626</v>
      </c>
      <c r="M284" s="4"/>
      <c r="N284" s="4"/>
      <c r="O284" s="4"/>
      <c r="P284" s="4"/>
      <c r="Q284" s="4"/>
      <c r="R284" s="4"/>
      <c r="S284" s="4"/>
      <c r="T284" s="4"/>
      <c r="U284" s="4"/>
      <c r="V284" s="4"/>
      <c r="W284" s="4"/>
      <c r="X284" s="4"/>
      <c r="Y284" s="4"/>
      <c r="Z284" s="4"/>
      <c r="AA284" s="4"/>
      <c r="AB284" s="4"/>
      <c r="AC284" s="4"/>
    </row>
    <row r="285" spans="1:29" ht="396.75" thickBot="1">
      <c r="A285" s="38" t="s">
        <v>482</v>
      </c>
      <c r="B285" s="313"/>
      <c r="C285" s="314"/>
      <c r="D285" s="38" t="s">
        <v>226</v>
      </c>
      <c r="E285" s="38" t="s">
        <v>1654</v>
      </c>
      <c r="F285" s="38" t="s">
        <v>266</v>
      </c>
      <c r="G285" s="38" t="s">
        <v>2124</v>
      </c>
      <c r="H285" s="48">
        <v>1900418</v>
      </c>
      <c r="I285" s="38" t="s">
        <v>1655</v>
      </c>
      <c r="J285" s="38"/>
      <c r="K285" s="38"/>
      <c r="L285" s="36" t="s">
        <v>1626</v>
      </c>
      <c r="M285" s="4"/>
      <c r="N285" s="4"/>
      <c r="O285" s="4"/>
      <c r="P285" s="4"/>
      <c r="Q285" s="4"/>
      <c r="R285" s="4"/>
      <c r="S285" s="4"/>
      <c r="T285" s="4"/>
      <c r="U285" s="4"/>
      <c r="V285" s="4"/>
      <c r="W285" s="4"/>
      <c r="X285" s="4"/>
      <c r="Y285" s="4"/>
      <c r="Z285" s="4"/>
      <c r="AA285" s="4"/>
      <c r="AB285" s="4"/>
      <c r="AC285" s="4"/>
    </row>
    <row r="286" spans="1:29" ht="96" customHeight="1" thickBot="1">
      <c r="A286" s="38" t="s">
        <v>482</v>
      </c>
      <c r="B286" s="313"/>
      <c r="C286" s="314"/>
      <c r="D286" s="38" t="s">
        <v>227</v>
      </c>
      <c r="E286" s="38" t="s">
        <v>1656</v>
      </c>
      <c r="F286" s="38" t="s">
        <v>266</v>
      </c>
      <c r="G286" s="38" t="s">
        <v>1657</v>
      </c>
      <c r="H286" s="48">
        <v>410000</v>
      </c>
      <c r="I286" s="38" t="s">
        <v>790</v>
      </c>
      <c r="J286" s="38"/>
      <c r="K286" s="38"/>
      <c r="L286" s="36" t="s">
        <v>461</v>
      </c>
      <c r="M286" s="4"/>
      <c r="N286" s="4"/>
      <c r="O286" s="4"/>
      <c r="P286" s="4"/>
      <c r="Q286" s="4"/>
      <c r="R286" s="4"/>
      <c r="S286" s="4"/>
      <c r="T286" s="4"/>
      <c r="U286" s="4"/>
      <c r="V286" s="4"/>
      <c r="W286" s="4"/>
      <c r="X286" s="4"/>
      <c r="Y286" s="4"/>
      <c r="Z286" s="4"/>
      <c r="AA286" s="4"/>
      <c r="AB286" s="4"/>
      <c r="AC286" s="4"/>
    </row>
    <row r="287" spans="1:29" ht="215.25" thickBot="1">
      <c r="A287" s="38" t="s">
        <v>482</v>
      </c>
      <c r="B287" s="313" t="s">
        <v>224</v>
      </c>
      <c r="C287" s="314" t="s">
        <v>124</v>
      </c>
      <c r="D287" s="38" t="s">
        <v>228</v>
      </c>
      <c r="E287" s="38" t="s">
        <v>2125</v>
      </c>
      <c r="F287" s="38" t="s">
        <v>266</v>
      </c>
      <c r="G287" s="38" t="s">
        <v>791</v>
      </c>
      <c r="H287" s="48">
        <v>2000000</v>
      </c>
      <c r="I287" s="38" t="s">
        <v>1658</v>
      </c>
      <c r="J287" s="38"/>
      <c r="K287" s="38"/>
      <c r="L287" s="36" t="s">
        <v>1626</v>
      </c>
      <c r="M287" s="4"/>
      <c r="N287" s="4"/>
      <c r="O287" s="4"/>
      <c r="P287" s="4"/>
      <c r="Q287" s="4"/>
      <c r="R287" s="4"/>
      <c r="S287" s="4"/>
      <c r="T287" s="4"/>
      <c r="U287" s="4"/>
      <c r="V287" s="4"/>
      <c r="W287" s="4"/>
      <c r="X287" s="4"/>
      <c r="Y287" s="4"/>
      <c r="Z287" s="4"/>
      <c r="AA287" s="4"/>
      <c r="AB287" s="4"/>
      <c r="AC287" s="4"/>
    </row>
    <row r="288" spans="1:29" ht="409.5" thickBot="1">
      <c r="A288" s="38" t="s">
        <v>482</v>
      </c>
      <c r="B288" s="313"/>
      <c r="C288" s="314"/>
      <c r="D288" s="38" t="s">
        <v>229</v>
      </c>
      <c r="E288" s="38" t="s">
        <v>1659</v>
      </c>
      <c r="F288" s="38" t="s">
        <v>266</v>
      </c>
      <c r="G288" s="38" t="s">
        <v>1660</v>
      </c>
      <c r="H288" s="48">
        <v>11233315</v>
      </c>
      <c r="I288" s="38" t="s">
        <v>1661</v>
      </c>
      <c r="J288" s="38"/>
      <c r="K288" s="38"/>
      <c r="L288" s="36" t="s">
        <v>1626</v>
      </c>
      <c r="M288" s="4"/>
      <c r="N288" s="4"/>
      <c r="O288" s="4"/>
      <c r="P288" s="4"/>
      <c r="Q288" s="4"/>
      <c r="R288" s="4"/>
      <c r="S288" s="4"/>
      <c r="T288" s="4"/>
      <c r="U288" s="4"/>
      <c r="V288" s="4"/>
      <c r="W288" s="4"/>
      <c r="X288" s="4"/>
      <c r="Y288" s="4"/>
      <c r="Z288" s="4"/>
      <c r="AA288" s="4"/>
      <c r="AB288" s="4"/>
      <c r="AC288" s="4"/>
    </row>
    <row r="289" spans="1:29" ht="96" customHeight="1" thickBot="1">
      <c r="A289" s="38" t="s">
        <v>482</v>
      </c>
      <c r="B289" s="313"/>
      <c r="C289" s="314"/>
      <c r="D289" s="38" t="s">
        <v>230</v>
      </c>
      <c r="E289" s="38" t="s">
        <v>1662</v>
      </c>
      <c r="F289" s="38" t="s">
        <v>266</v>
      </c>
      <c r="G289" s="38" t="s">
        <v>1663</v>
      </c>
      <c r="H289" s="48">
        <v>700000</v>
      </c>
      <c r="I289" s="38" t="s">
        <v>1664</v>
      </c>
      <c r="J289" s="38"/>
      <c r="K289" s="38"/>
      <c r="L289" s="36" t="s">
        <v>1626</v>
      </c>
      <c r="M289" s="4"/>
      <c r="N289" s="4"/>
      <c r="O289" s="4"/>
      <c r="P289" s="4"/>
      <c r="Q289" s="4"/>
      <c r="R289" s="4"/>
      <c r="S289" s="4"/>
      <c r="T289" s="4"/>
      <c r="U289" s="4"/>
      <c r="V289" s="4"/>
      <c r="W289" s="4"/>
      <c r="X289" s="4"/>
      <c r="Y289" s="4"/>
      <c r="Z289" s="4"/>
      <c r="AA289" s="4"/>
      <c r="AB289" s="4"/>
      <c r="AC289" s="4"/>
    </row>
    <row r="290" spans="1:29" ht="19.5" customHeight="1" thickBot="1">
      <c r="A290" s="315" t="s">
        <v>260</v>
      </c>
      <c r="B290" s="316"/>
      <c r="C290" s="316"/>
      <c r="D290" s="316"/>
      <c r="E290" s="316"/>
      <c r="F290" s="316"/>
      <c r="G290" s="316"/>
      <c r="H290" s="316"/>
      <c r="I290" s="316"/>
      <c r="J290" s="316"/>
      <c r="K290" s="316"/>
      <c r="L290" s="317"/>
      <c r="M290" s="15"/>
      <c r="N290" s="15"/>
      <c r="O290" s="15"/>
      <c r="P290" s="15"/>
      <c r="Q290" s="15"/>
      <c r="R290" s="15"/>
      <c r="S290" s="15"/>
      <c r="T290" s="15"/>
      <c r="U290" s="15"/>
      <c r="V290" s="15"/>
      <c r="W290" s="15"/>
      <c r="X290" s="15"/>
      <c r="Y290" s="15"/>
      <c r="Z290" s="15"/>
      <c r="AA290" s="15"/>
      <c r="AB290" s="15"/>
      <c r="AC290" s="15"/>
    </row>
    <row r="291" spans="1:29" ht="314.25" thickBot="1">
      <c r="A291" s="38" t="s">
        <v>792</v>
      </c>
      <c r="B291" s="313" t="s">
        <v>231</v>
      </c>
      <c r="C291" s="314" t="s">
        <v>1665</v>
      </c>
      <c r="D291" s="38" t="s">
        <v>232</v>
      </c>
      <c r="E291" s="112" t="s">
        <v>1666</v>
      </c>
      <c r="F291" s="38" t="s">
        <v>1008</v>
      </c>
      <c r="G291" s="38" t="s">
        <v>1667</v>
      </c>
      <c r="H291" s="48" t="s">
        <v>793</v>
      </c>
      <c r="I291" s="112" t="s">
        <v>1668</v>
      </c>
      <c r="J291" s="38" t="s">
        <v>1669</v>
      </c>
      <c r="K291" s="145"/>
      <c r="L291" s="17" t="s">
        <v>1670</v>
      </c>
      <c r="M291" s="4"/>
      <c r="N291" s="4"/>
      <c r="O291" s="4"/>
      <c r="P291" s="4"/>
      <c r="Q291" s="4"/>
      <c r="R291" s="4"/>
      <c r="S291" s="4"/>
      <c r="T291" s="4"/>
      <c r="U291" s="4"/>
      <c r="V291" s="4"/>
      <c r="W291" s="4"/>
      <c r="X291" s="4"/>
      <c r="Y291" s="4"/>
      <c r="Z291" s="4"/>
      <c r="AA291" s="4"/>
      <c r="AB291" s="4"/>
      <c r="AC291" s="4"/>
    </row>
    <row r="292" spans="1:29" ht="149.25" thickBot="1">
      <c r="A292" s="38" t="s">
        <v>792</v>
      </c>
      <c r="B292" s="313"/>
      <c r="C292" s="314"/>
      <c r="D292" s="38" t="s">
        <v>842</v>
      </c>
      <c r="E292" s="112" t="s">
        <v>1671</v>
      </c>
      <c r="F292" s="38" t="s">
        <v>794</v>
      </c>
      <c r="G292" s="38" t="s">
        <v>1672</v>
      </c>
      <c r="H292" s="48" t="s">
        <v>795</v>
      </c>
      <c r="I292" s="112" t="s">
        <v>1673</v>
      </c>
      <c r="J292" s="38"/>
      <c r="K292" s="145"/>
      <c r="L292" s="17"/>
      <c r="M292" s="4"/>
      <c r="N292" s="4"/>
      <c r="O292" s="4"/>
      <c r="P292" s="4"/>
      <c r="Q292" s="4"/>
      <c r="R292" s="4"/>
      <c r="S292" s="4"/>
      <c r="T292" s="4"/>
      <c r="U292" s="4"/>
      <c r="V292" s="4"/>
      <c r="W292" s="4"/>
      <c r="X292" s="4"/>
      <c r="Y292" s="4"/>
      <c r="Z292" s="4"/>
      <c r="AA292" s="4"/>
      <c r="AB292" s="4"/>
      <c r="AC292" s="4"/>
    </row>
    <row r="293" spans="1:29" ht="215.25" thickBot="1">
      <c r="A293" s="38" t="s">
        <v>792</v>
      </c>
      <c r="B293" s="313"/>
      <c r="C293" s="314"/>
      <c r="D293" s="38" t="s">
        <v>843</v>
      </c>
      <c r="E293" s="112" t="s">
        <v>1674</v>
      </c>
      <c r="F293" s="38" t="s">
        <v>796</v>
      </c>
      <c r="G293" s="38" t="s">
        <v>1675</v>
      </c>
      <c r="H293" s="48" t="s">
        <v>797</v>
      </c>
      <c r="I293" s="112" t="s">
        <v>1676</v>
      </c>
      <c r="J293" s="38" t="s">
        <v>1677</v>
      </c>
      <c r="K293" s="145"/>
      <c r="L293" s="17" t="s">
        <v>1678</v>
      </c>
      <c r="M293" s="4"/>
      <c r="N293" s="4"/>
      <c r="O293" s="4"/>
      <c r="P293" s="4"/>
      <c r="Q293" s="4"/>
      <c r="R293" s="4"/>
      <c r="S293" s="4"/>
      <c r="T293" s="4"/>
      <c r="U293" s="4"/>
      <c r="V293" s="4"/>
      <c r="W293" s="4"/>
      <c r="X293" s="4"/>
      <c r="Y293" s="4"/>
      <c r="Z293" s="4"/>
      <c r="AA293" s="4"/>
      <c r="AB293" s="4"/>
      <c r="AC293" s="4"/>
    </row>
    <row r="294" spans="1:29" ht="116.25" thickBot="1">
      <c r="A294" s="38" t="s">
        <v>792</v>
      </c>
      <c r="B294" s="313" t="s">
        <v>233</v>
      </c>
      <c r="C294" s="314" t="s">
        <v>1679</v>
      </c>
      <c r="D294" s="38" t="s">
        <v>234</v>
      </c>
      <c r="E294" s="112" t="s">
        <v>1680</v>
      </c>
      <c r="F294" s="38" t="s">
        <v>1009</v>
      </c>
      <c r="G294" s="38" t="s">
        <v>1681</v>
      </c>
      <c r="H294" s="48" t="s">
        <v>798</v>
      </c>
      <c r="I294" s="112" t="s">
        <v>1682</v>
      </c>
      <c r="J294" s="38" t="s">
        <v>1683</v>
      </c>
      <c r="K294" s="145"/>
      <c r="L294" s="17" t="s">
        <v>1684</v>
      </c>
      <c r="M294" s="4"/>
      <c r="N294" s="4"/>
      <c r="O294" s="4"/>
      <c r="P294" s="4"/>
      <c r="Q294" s="4"/>
      <c r="R294" s="4"/>
      <c r="S294" s="4"/>
      <c r="T294" s="4"/>
      <c r="U294" s="4"/>
      <c r="V294" s="4"/>
      <c r="W294" s="4"/>
      <c r="X294" s="4"/>
      <c r="Y294" s="4"/>
      <c r="Z294" s="4"/>
      <c r="AA294" s="4"/>
      <c r="AB294" s="4"/>
      <c r="AC294" s="4"/>
    </row>
    <row r="295" spans="1:29" ht="116.25" thickBot="1">
      <c r="A295" s="38" t="s">
        <v>792</v>
      </c>
      <c r="B295" s="313"/>
      <c r="C295" s="314"/>
      <c r="D295" s="38" t="s">
        <v>235</v>
      </c>
      <c r="E295" s="112" t="s">
        <v>1685</v>
      </c>
      <c r="F295" s="38" t="s">
        <v>307</v>
      </c>
      <c r="G295" s="38" t="s">
        <v>1686</v>
      </c>
      <c r="H295" s="48" t="s">
        <v>799</v>
      </c>
      <c r="I295" s="112" t="s">
        <v>1687</v>
      </c>
      <c r="J295" s="38"/>
      <c r="K295" s="145"/>
      <c r="L295" s="17"/>
      <c r="M295" s="4"/>
      <c r="N295" s="4"/>
      <c r="O295" s="4"/>
      <c r="P295" s="4"/>
      <c r="Q295" s="4"/>
      <c r="R295" s="4"/>
      <c r="S295" s="4"/>
      <c r="T295" s="4"/>
      <c r="U295" s="4"/>
      <c r="V295" s="4"/>
      <c r="W295" s="4"/>
      <c r="X295" s="4"/>
      <c r="Y295" s="4"/>
      <c r="Z295" s="4"/>
      <c r="AA295" s="4"/>
      <c r="AB295" s="4"/>
      <c r="AC295" s="4"/>
    </row>
    <row r="296" spans="1:29" ht="96" customHeight="1" thickBot="1">
      <c r="A296" s="38" t="s">
        <v>792</v>
      </c>
      <c r="B296" s="313"/>
      <c r="C296" s="314"/>
      <c r="D296" s="38" t="s">
        <v>236</v>
      </c>
      <c r="E296" s="112" t="s">
        <v>1688</v>
      </c>
      <c r="F296" s="38" t="s">
        <v>307</v>
      </c>
      <c r="G296" s="38" t="s">
        <v>1689</v>
      </c>
      <c r="H296" s="48" t="s">
        <v>800</v>
      </c>
      <c r="I296" s="112" t="s">
        <v>1690</v>
      </c>
      <c r="J296" s="38" t="s">
        <v>1691</v>
      </c>
      <c r="K296" s="145"/>
      <c r="L296" s="17"/>
      <c r="M296" s="4"/>
      <c r="N296" s="4"/>
      <c r="O296" s="4"/>
      <c r="P296" s="4"/>
      <c r="Q296" s="4"/>
      <c r="R296" s="4"/>
      <c r="S296" s="4"/>
      <c r="T296" s="4"/>
      <c r="U296" s="4"/>
      <c r="V296" s="4"/>
      <c r="W296" s="4"/>
      <c r="X296" s="4"/>
      <c r="Y296" s="4"/>
      <c r="Z296" s="4"/>
      <c r="AA296" s="4"/>
      <c r="AB296" s="4"/>
      <c r="AC296" s="4"/>
    </row>
    <row r="297" spans="1:29" ht="99.75" thickBot="1">
      <c r="A297" s="38" t="s">
        <v>792</v>
      </c>
      <c r="B297" s="313" t="s">
        <v>237</v>
      </c>
      <c r="C297" s="314" t="s">
        <v>1692</v>
      </c>
      <c r="D297" s="38" t="s">
        <v>252</v>
      </c>
      <c r="E297" s="112" t="s">
        <v>1693</v>
      </c>
      <c r="F297" s="38" t="s">
        <v>534</v>
      </c>
      <c r="G297" s="38" t="s">
        <v>1694</v>
      </c>
      <c r="H297" s="48" t="s">
        <v>801</v>
      </c>
      <c r="I297" s="112" t="s">
        <v>1695</v>
      </c>
      <c r="J297" s="38"/>
      <c r="K297" s="145" t="s">
        <v>1696</v>
      </c>
      <c r="L297" s="17" t="s">
        <v>1697</v>
      </c>
      <c r="M297" s="4"/>
      <c r="N297" s="4"/>
      <c r="O297" s="4"/>
      <c r="P297" s="4"/>
      <c r="Q297" s="4"/>
      <c r="R297" s="4"/>
      <c r="S297" s="4"/>
      <c r="T297" s="4"/>
      <c r="U297" s="4"/>
      <c r="V297" s="4"/>
      <c r="W297" s="4"/>
      <c r="X297" s="4"/>
      <c r="Y297" s="4"/>
      <c r="Z297" s="4"/>
      <c r="AA297" s="4"/>
      <c r="AB297" s="4"/>
      <c r="AC297" s="4"/>
    </row>
    <row r="298" spans="1:29" ht="83.25" thickBot="1">
      <c r="A298" s="38" t="s">
        <v>792</v>
      </c>
      <c r="B298" s="313"/>
      <c r="C298" s="314"/>
      <c r="D298" s="38" t="s">
        <v>251</v>
      </c>
      <c r="E298" s="112" t="s">
        <v>1698</v>
      </c>
      <c r="F298" s="38" t="s">
        <v>307</v>
      </c>
      <c r="G298" s="38" t="s">
        <v>1699</v>
      </c>
      <c r="H298" s="48" t="s">
        <v>802</v>
      </c>
      <c r="I298" s="112" t="s">
        <v>1695</v>
      </c>
      <c r="J298" s="38"/>
      <c r="K298" s="145" t="s">
        <v>1700</v>
      </c>
      <c r="L298" s="17" t="s">
        <v>1697</v>
      </c>
      <c r="M298" s="4"/>
      <c r="N298" s="4"/>
      <c r="O298" s="4"/>
      <c r="P298" s="4"/>
      <c r="Q298" s="4"/>
      <c r="R298" s="4"/>
      <c r="S298" s="4"/>
      <c r="T298" s="4"/>
      <c r="U298" s="4"/>
      <c r="V298" s="4"/>
      <c r="W298" s="4"/>
      <c r="X298" s="4"/>
      <c r="Y298" s="4"/>
      <c r="Z298" s="4"/>
      <c r="AA298" s="4"/>
      <c r="AB298" s="4"/>
      <c r="AC298" s="4"/>
    </row>
    <row r="299" spans="1:29" ht="96" customHeight="1" thickBot="1">
      <c r="A299" s="38" t="s">
        <v>792</v>
      </c>
      <c r="B299" s="313"/>
      <c r="C299" s="314"/>
      <c r="D299" s="38" t="s">
        <v>250</v>
      </c>
      <c r="E299" s="112" t="s">
        <v>1701</v>
      </c>
      <c r="F299" s="38" t="s">
        <v>307</v>
      </c>
      <c r="G299" s="38" t="s">
        <v>1702</v>
      </c>
      <c r="H299" s="48" t="s">
        <v>803</v>
      </c>
      <c r="I299" s="112" t="s">
        <v>1703</v>
      </c>
      <c r="J299" s="38"/>
      <c r="K299" s="145" t="s">
        <v>1704</v>
      </c>
      <c r="L299" s="17" t="s">
        <v>1697</v>
      </c>
      <c r="M299" s="4"/>
      <c r="N299" s="4"/>
      <c r="O299" s="4"/>
      <c r="P299" s="4"/>
      <c r="Q299" s="4"/>
      <c r="R299" s="4"/>
      <c r="S299" s="4"/>
      <c r="T299" s="4"/>
      <c r="U299" s="4"/>
      <c r="V299" s="4"/>
      <c r="W299" s="4"/>
      <c r="X299" s="4"/>
      <c r="Y299" s="4"/>
      <c r="Z299" s="4"/>
      <c r="AA299" s="4"/>
      <c r="AB299" s="4"/>
      <c r="AC299" s="4"/>
    </row>
    <row r="300" spans="1:29" ht="83.25" thickBot="1">
      <c r="A300" s="38" t="s">
        <v>792</v>
      </c>
      <c r="B300" s="325" t="s">
        <v>249</v>
      </c>
      <c r="C300" s="322" t="s">
        <v>1705</v>
      </c>
      <c r="D300" s="38" t="s">
        <v>804</v>
      </c>
      <c r="E300" s="38" t="s">
        <v>1706</v>
      </c>
      <c r="F300" s="38" t="s">
        <v>794</v>
      </c>
      <c r="G300" s="38" t="s">
        <v>1707</v>
      </c>
      <c r="H300" s="48" t="s">
        <v>805</v>
      </c>
      <c r="I300" s="38" t="s">
        <v>1708</v>
      </c>
      <c r="J300" s="38"/>
      <c r="K300" s="158"/>
      <c r="L300" s="17"/>
      <c r="M300" s="4"/>
      <c r="N300" s="4"/>
      <c r="O300" s="4"/>
      <c r="P300" s="4"/>
      <c r="Q300" s="4"/>
      <c r="R300" s="4"/>
      <c r="S300" s="4"/>
      <c r="T300" s="4"/>
      <c r="U300" s="4"/>
      <c r="V300" s="4"/>
      <c r="W300" s="4"/>
      <c r="X300" s="4"/>
      <c r="Y300" s="4"/>
      <c r="Z300" s="4"/>
      <c r="AA300" s="4"/>
      <c r="AB300" s="4"/>
      <c r="AC300" s="4"/>
    </row>
    <row r="301" spans="1:29" s="25" customFormat="1" ht="116.25" thickBot="1">
      <c r="A301" s="38" t="s">
        <v>792</v>
      </c>
      <c r="B301" s="326"/>
      <c r="C301" s="323"/>
      <c r="D301" s="38" t="s">
        <v>1014</v>
      </c>
      <c r="E301" s="38" t="s">
        <v>1709</v>
      </c>
      <c r="F301" s="36" t="s">
        <v>307</v>
      </c>
      <c r="G301" s="38" t="s">
        <v>1712</v>
      </c>
      <c r="H301" s="38" t="s">
        <v>929</v>
      </c>
      <c r="I301" s="38" t="s">
        <v>1708</v>
      </c>
      <c r="J301" s="48" t="s">
        <v>1710</v>
      </c>
      <c r="K301" s="158"/>
      <c r="L301" s="17"/>
      <c r="M301" s="4"/>
      <c r="N301" s="4"/>
      <c r="O301" s="4"/>
      <c r="P301" s="4"/>
      <c r="Q301" s="4"/>
      <c r="R301" s="4"/>
      <c r="S301" s="4"/>
      <c r="T301" s="4"/>
      <c r="U301" s="4"/>
      <c r="V301" s="4"/>
      <c r="W301" s="4"/>
      <c r="X301" s="4"/>
      <c r="Y301" s="4"/>
      <c r="Z301" s="4"/>
      <c r="AA301" s="4"/>
      <c r="AB301" s="4"/>
      <c r="AC301" s="4"/>
    </row>
    <row r="302" spans="1:29" s="25" customFormat="1" ht="99.75" thickBot="1">
      <c r="A302" s="38" t="s">
        <v>792</v>
      </c>
      <c r="B302" s="327"/>
      <c r="C302" s="324"/>
      <c r="D302" s="38" t="s">
        <v>1015</v>
      </c>
      <c r="E302" s="38" t="s">
        <v>1711</v>
      </c>
      <c r="F302" s="36" t="s">
        <v>307</v>
      </c>
      <c r="G302" s="38" t="s">
        <v>1713</v>
      </c>
      <c r="H302" s="38" t="s">
        <v>929</v>
      </c>
      <c r="I302" s="38"/>
      <c r="J302" s="38" t="s">
        <v>1710</v>
      </c>
      <c r="K302" s="158"/>
      <c r="L302" s="17"/>
      <c r="M302" s="4"/>
      <c r="N302" s="4"/>
      <c r="O302" s="4"/>
      <c r="P302" s="4"/>
      <c r="Q302" s="4"/>
      <c r="R302" s="4"/>
      <c r="S302" s="4"/>
      <c r="T302" s="4"/>
      <c r="U302" s="4"/>
      <c r="V302" s="4"/>
      <c r="W302" s="4"/>
      <c r="X302" s="4"/>
      <c r="Y302" s="4"/>
      <c r="Z302" s="4"/>
      <c r="AA302" s="4"/>
      <c r="AB302" s="4"/>
      <c r="AC302" s="4"/>
    </row>
    <row r="303" spans="1:29" ht="149.25" thickBot="1">
      <c r="A303" s="38" t="s">
        <v>792</v>
      </c>
      <c r="B303" s="313" t="s">
        <v>248</v>
      </c>
      <c r="C303" s="314" t="s">
        <v>1714</v>
      </c>
      <c r="D303" s="38" t="s">
        <v>247</v>
      </c>
      <c r="E303" s="112" t="s">
        <v>1715</v>
      </c>
      <c r="F303" s="38" t="s">
        <v>266</v>
      </c>
      <c r="G303" s="38" t="s">
        <v>1716</v>
      </c>
      <c r="H303" s="48" t="s">
        <v>806</v>
      </c>
      <c r="I303" s="112" t="s">
        <v>1717</v>
      </c>
      <c r="J303" s="38"/>
      <c r="K303" s="145"/>
      <c r="L303" s="17" t="s">
        <v>1718</v>
      </c>
      <c r="M303" s="4"/>
      <c r="N303" s="4"/>
      <c r="O303" s="4"/>
      <c r="P303" s="4"/>
      <c r="Q303" s="4"/>
      <c r="R303" s="4"/>
      <c r="S303" s="4"/>
      <c r="T303" s="4"/>
      <c r="U303" s="4"/>
      <c r="V303" s="4"/>
      <c r="W303" s="4"/>
      <c r="X303" s="4"/>
      <c r="Y303" s="4"/>
      <c r="Z303" s="4"/>
      <c r="AA303" s="4"/>
      <c r="AB303" s="4"/>
      <c r="AC303" s="4"/>
    </row>
    <row r="304" spans="1:29" ht="132.75" thickBot="1">
      <c r="A304" s="38" t="s">
        <v>792</v>
      </c>
      <c r="B304" s="313"/>
      <c r="C304" s="314"/>
      <c r="D304" s="38" t="s">
        <v>246</v>
      </c>
      <c r="E304" s="112" t="s">
        <v>1719</v>
      </c>
      <c r="F304" s="38" t="s">
        <v>266</v>
      </c>
      <c r="G304" s="38" t="s">
        <v>1720</v>
      </c>
      <c r="H304" s="159" t="s">
        <v>930</v>
      </c>
      <c r="I304" s="112" t="s">
        <v>1721</v>
      </c>
      <c r="J304" s="38" t="s">
        <v>1722</v>
      </c>
      <c r="K304" s="145"/>
      <c r="L304" s="17" t="s">
        <v>1723</v>
      </c>
      <c r="M304" s="4"/>
      <c r="N304" s="4"/>
      <c r="O304" s="4"/>
      <c r="P304" s="4"/>
      <c r="Q304" s="4"/>
      <c r="R304" s="4"/>
      <c r="S304" s="4"/>
      <c r="T304" s="4"/>
      <c r="U304" s="4"/>
      <c r="V304" s="4"/>
      <c r="W304" s="4"/>
      <c r="X304" s="4"/>
      <c r="Y304" s="4"/>
      <c r="Z304" s="4"/>
      <c r="AA304" s="4"/>
      <c r="AB304" s="4"/>
      <c r="AC304" s="4"/>
    </row>
    <row r="305" spans="1:29" ht="96" customHeight="1" thickBot="1">
      <c r="A305" s="38" t="s">
        <v>792</v>
      </c>
      <c r="B305" s="313"/>
      <c r="C305" s="314"/>
      <c r="D305" s="38" t="s">
        <v>245</v>
      </c>
      <c r="E305" s="38" t="s">
        <v>1724</v>
      </c>
      <c r="F305" s="38" t="s">
        <v>266</v>
      </c>
      <c r="G305" s="68" t="s">
        <v>1725</v>
      </c>
      <c r="H305" s="159" t="s">
        <v>930</v>
      </c>
      <c r="I305" s="68" t="s">
        <v>1721</v>
      </c>
      <c r="J305" s="68" t="s">
        <v>1722</v>
      </c>
      <c r="K305" s="145"/>
      <c r="L305" s="17"/>
      <c r="M305" s="4"/>
      <c r="N305" s="4"/>
      <c r="O305" s="4"/>
      <c r="P305" s="4"/>
      <c r="Q305" s="4"/>
      <c r="R305" s="4"/>
      <c r="S305" s="4"/>
      <c r="T305" s="4"/>
      <c r="U305" s="4"/>
      <c r="V305" s="4"/>
      <c r="W305" s="4"/>
      <c r="X305" s="4"/>
      <c r="Y305" s="4"/>
      <c r="Z305" s="4"/>
      <c r="AA305" s="4"/>
      <c r="AB305" s="4"/>
      <c r="AC305" s="4"/>
    </row>
    <row r="306" spans="1:29" ht="215.25" thickBot="1">
      <c r="A306" s="38" t="s">
        <v>302</v>
      </c>
      <c r="B306" s="313" t="s">
        <v>241</v>
      </c>
      <c r="C306" s="314" t="s">
        <v>1726</v>
      </c>
      <c r="D306" s="38" t="s">
        <v>244</v>
      </c>
      <c r="E306" s="38" t="s">
        <v>1727</v>
      </c>
      <c r="F306" s="38" t="s">
        <v>266</v>
      </c>
      <c r="G306" s="38" t="s">
        <v>1728</v>
      </c>
      <c r="H306" s="48" t="s">
        <v>807</v>
      </c>
      <c r="I306" s="38" t="s">
        <v>1729</v>
      </c>
      <c r="J306" s="38"/>
      <c r="K306" s="38" t="s">
        <v>1730</v>
      </c>
      <c r="L306" s="36" t="s">
        <v>1731</v>
      </c>
      <c r="M306" s="4"/>
      <c r="N306" s="4"/>
      <c r="O306" s="4"/>
      <c r="P306" s="4"/>
      <c r="Q306" s="4"/>
      <c r="R306" s="4"/>
      <c r="S306" s="4"/>
      <c r="T306" s="4"/>
      <c r="U306" s="4"/>
      <c r="V306" s="4"/>
      <c r="W306" s="4"/>
      <c r="X306" s="4"/>
      <c r="Y306" s="4"/>
      <c r="Z306" s="4"/>
      <c r="AA306" s="4"/>
      <c r="AB306" s="4"/>
      <c r="AC306" s="4"/>
    </row>
    <row r="307" spans="1:29" ht="215.25" thickBot="1">
      <c r="A307" s="38" t="s">
        <v>302</v>
      </c>
      <c r="B307" s="313"/>
      <c r="C307" s="314"/>
      <c r="D307" s="38" t="s">
        <v>243</v>
      </c>
      <c r="E307" s="38" t="s">
        <v>1732</v>
      </c>
      <c r="F307" s="38" t="s">
        <v>1010</v>
      </c>
      <c r="G307" s="38" t="s">
        <v>1733</v>
      </c>
      <c r="H307" s="48" t="s">
        <v>808</v>
      </c>
      <c r="I307" s="38" t="s">
        <v>1729</v>
      </c>
      <c r="J307" s="38"/>
      <c r="K307" s="38" t="s">
        <v>1734</v>
      </c>
      <c r="L307" s="36" t="s">
        <v>1731</v>
      </c>
      <c r="M307" s="4"/>
      <c r="N307" s="4"/>
      <c r="O307" s="4"/>
      <c r="P307" s="4"/>
      <c r="Q307" s="4"/>
      <c r="R307" s="4"/>
      <c r="S307" s="4"/>
      <c r="T307" s="4"/>
      <c r="U307" s="4"/>
      <c r="V307" s="4"/>
      <c r="W307" s="4"/>
      <c r="X307" s="4"/>
      <c r="Y307" s="4"/>
      <c r="Z307" s="4"/>
      <c r="AA307" s="4"/>
      <c r="AB307" s="4"/>
      <c r="AC307" s="4"/>
    </row>
    <row r="308" spans="1:29" ht="215.25" thickBot="1">
      <c r="A308" s="38" t="s">
        <v>302</v>
      </c>
      <c r="B308" s="313"/>
      <c r="C308" s="314"/>
      <c r="D308" s="38" t="s">
        <v>242</v>
      </c>
      <c r="E308" s="38" t="s">
        <v>1735</v>
      </c>
      <c r="F308" s="38" t="s">
        <v>266</v>
      </c>
      <c r="G308" s="38" t="s">
        <v>1736</v>
      </c>
      <c r="H308" s="48" t="s">
        <v>1467</v>
      </c>
      <c r="I308" s="38" t="s">
        <v>809</v>
      </c>
      <c r="J308" s="38"/>
      <c r="K308" s="38" t="s">
        <v>1737</v>
      </c>
      <c r="L308" s="36" t="s">
        <v>1731</v>
      </c>
      <c r="M308" s="4"/>
      <c r="N308" s="4"/>
      <c r="O308" s="4"/>
      <c r="P308" s="4"/>
      <c r="Q308" s="4"/>
      <c r="R308" s="4"/>
      <c r="S308" s="4"/>
      <c r="T308" s="4"/>
      <c r="U308" s="4"/>
      <c r="V308" s="4"/>
      <c r="W308" s="4"/>
      <c r="X308" s="4"/>
      <c r="Y308" s="4"/>
      <c r="Z308" s="4"/>
      <c r="AA308" s="4"/>
      <c r="AB308" s="4"/>
      <c r="AC308" s="4"/>
    </row>
    <row r="309" spans="1:29" ht="132.75" thickBot="1">
      <c r="A309" s="38" t="s">
        <v>792</v>
      </c>
      <c r="B309" s="313" t="s">
        <v>240</v>
      </c>
      <c r="C309" s="314" t="s">
        <v>125</v>
      </c>
      <c r="D309" s="38" t="s">
        <v>239</v>
      </c>
      <c r="E309" s="38" t="s">
        <v>1738</v>
      </c>
      <c r="F309" s="38" t="s">
        <v>534</v>
      </c>
      <c r="G309" s="68" t="s">
        <v>1739</v>
      </c>
      <c r="H309" s="48"/>
      <c r="I309" s="38" t="s">
        <v>1740</v>
      </c>
      <c r="J309" s="38" t="s">
        <v>1741</v>
      </c>
      <c r="K309" s="38" t="s">
        <v>927</v>
      </c>
      <c r="L309" s="36" t="s">
        <v>1742</v>
      </c>
      <c r="M309" s="4"/>
      <c r="N309" s="4"/>
      <c r="O309" s="4"/>
      <c r="P309" s="4"/>
      <c r="Q309" s="4"/>
      <c r="R309" s="4"/>
      <c r="S309" s="4"/>
      <c r="T309" s="4"/>
      <c r="U309" s="4"/>
      <c r="V309" s="4"/>
      <c r="W309" s="4"/>
      <c r="X309" s="4"/>
      <c r="Y309" s="4"/>
      <c r="Z309" s="4"/>
      <c r="AA309" s="4"/>
      <c r="AB309" s="4"/>
      <c r="AC309" s="4"/>
    </row>
    <row r="310" spans="1:29" ht="248.25" thickBot="1">
      <c r="A310" s="38" t="s">
        <v>792</v>
      </c>
      <c r="B310" s="313"/>
      <c r="C310" s="314"/>
      <c r="D310" s="38" t="s">
        <v>238</v>
      </c>
      <c r="E310" s="38" t="s">
        <v>1743</v>
      </c>
      <c r="F310" s="38" t="s">
        <v>928</v>
      </c>
      <c r="G310" s="38" t="s">
        <v>1744</v>
      </c>
      <c r="H310" s="48" t="s">
        <v>1745</v>
      </c>
      <c r="I310" s="38" t="s">
        <v>1746</v>
      </c>
      <c r="J310" s="38"/>
      <c r="K310" s="38" t="s">
        <v>1747</v>
      </c>
      <c r="L310" s="36" t="s">
        <v>1748</v>
      </c>
      <c r="M310" s="4"/>
      <c r="N310" s="4"/>
      <c r="O310" s="4"/>
      <c r="P310" s="4"/>
      <c r="Q310" s="4"/>
      <c r="R310" s="4"/>
      <c r="S310" s="4"/>
      <c r="T310" s="4"/>
      <c r="U310" s="4"/>
      <c r="V310" s="4"/>
      <c r="W310" s="4"/>
      <c r="X310" s="4"/>
      <c r="Y310" s="4"/>
      <c r="Z310" s="4"/>
      <c r="AA310" s="4"/>
      <c r="AB310" s="4"/>
      <c r="AC310" s="4"/>
    </row>
  </sheetData>
  <sheetProtection/>
  <mergeCells count="163">
    <mergeCell ref="A1:L1"/>
    <mergeCell ref="A2:L2"/>
    <mergeCell ref="B300:B302"/>
    <mergeCell ref="C300:C302"/>
    <mergeCell ref="B294:B296"/>
    <mergeCell ref="C294:C296"/>
    <mergeCell ref="B284:B286"/>
    <mergeCell ref="C284:C286"/>
    <mergeCell ref="B287:B289"/>
    <mergeCell ref="C287:C289"/>
    <mergeCell ref="B309:B310"/>
    <mergeCell ref="C309:C310"/>
    <mergeCell ref="B297:B299"/>
    <mergeCell ref="C297:C299"/>
    <mergeCell ref="B303:B305"/>
    <mergeCell ref="C303:C305"/>
    <mergeCell ref="B306:B308"/>
    <mergeCell ref="C306:C308"/>
    <mergeCell ref="B291:B293"/>
    <mergeCell ref="C291:C293"/>
    <mergeCell ref="B276:B278"/>
    <mergeCell ref="C276:C278"/>
    <mergeCell ref="B279:B281"/>
    <mergeCell ref="C279:C281"/>
    <mergeCell ref="B282:B283"/>
    <mergeCell ref="C282:C283"/>
    <mergeCell ref="A290:L290"/>
    <mergeCell ref="B268:B270"/>
    <mergeCell ref="C268:C270"/>
    <mergeCell ref="B272:B273"/>
    <mergeCell ref="C272:C273"/>
    <mergeCell ref="B274:B275"/>
    <mergeCell ref="C274:C275"/>
    <mergeCell ref="B256:B258"/>
    <mergeCell ref="C256:C258"/>
    <mergeCell ref="B260:B263"/>
    <mergeCell ref="C260:C263"/>
    <mergeCell ref="B264:B267"/>
    <mergeCell ref="C264:C267"/>
    <mergeCell ref="B245:B248"/>
    <mergeCell ref="C245:C248"/>
    <mergeCell ref="B249:B251"/>
    <mergeCell ref="C249:C251"/>
    <mergeCell ref="B252:B255"/>
    <mergeCell ref="C252:C255"/>
    <mergeCell ref="B238:B239"/>
    <mergeCell ref="C238:C239"/>
    <mergeCell ref="B241:B244"/>
    <mergeCell ref="C241:C244"/>
    <mergeCell ref="B229:B230"/>
    <mergeCell ref="C229:C230"/>
    <mergeCell ref="B231:B234"/>
    <mergeCell ref="C231:C234"/>
    <mergeCell ref="B235:B237"/>
    <mergeCell ref="C235:C237"/>
    <mergeCell ref="B211:B215"/>
    <mergeCell ref="C211:C215"/>
    <mergeCell ref="B216:B219"/>
    <mergeCell ref="C216:C219"/>
    <mergeCell ref="B221:B228"/>
    <mergeCell ref="C221:C228"/>
    <mergeCell ref="A220:L220"/>
    <mergeCell ref="B196:B202"/>
    <mergeCell ref="C196:C202"/>
    <mergeCell ref="B203:B206"/>
    <mergeCell ref="C203:C206"/>
    <mergeCell ref="B207:B210"/>
    <mergeCell ref="C207:C210"/>
    <mergeCell ref="C161:C174"/>
    <mergeCell ref="B175:B179"/>
    <mergeCell ref="C175:C179"/>
    <mergeCell ref="B186:B188"/>
    <mergeCell ref="C186:C188"/>
    <mergeCell ref="B189:B194"/>
    <mergeCell ref="C189:C194"/>
    <mergeCell ref="B180:B185"/>
    <mergeCell ref="C180:C185"/>
    <mergeCell ref="B161:B174"/>
    <mergeCell ref="HX153:IH153"/>
    <mergeCell ref="II153:IS153"/>
    <mergeCell ref="IT153:IV153"/>
    <mergeCell ref="B155:B160"/>
    <mergeCell ref="C155:C160"/>
    <mergeCell ref="FJ153:FT153"/>
    <mergeCell ref="FU153:GE153"/>
    <mergeCell ref="GF153:GP153"/>
    <mergeCell ref="GQ153:HA153"/>
    <mergeCell ref="CK153:CU153"/>
    <mergeCell ref="BZ153:CJ153"/>
    <mergeCell ref="HB153:HL153"/>
    <mergeCell ref="HM153:HW153"/>
    <mergeCell ref="CV153:DF153"/>
    <mergeCell ref="DG153:DQ153"/>
    <mergeCell ref="DR153:EB153"/>
    <mergeCell ref="EC153:EM153"/>
    <mergeCell ref="EN153:EX153"/>
    <mergeCell ref="EY153:FI153"/>
    <mergeCell ref="BD153:BN153"/>
    <mergeCell ref="BO153:BY153"/>
    <mergeCell ref="B149:B151"/>
    <mergeCell ref="C149:C151"/>
    <mergeCell ref="AH153:AR153"/>
    <mergeCell ref="C137:C138"/>
    <mergeCell ref="B144:B148"/>
    <mergeCell ref="C144:C148"/>
    <mergeCell ref="B139:B143"/>
    <mergeCell ref="C139:C143"/>
    <mergeCell ref="B129:B136"/>
    <mergeCell ref="AS153:BC153"/>
    <mergeCell ref="B95:B98"/>
    <mergeCell ref="C95:C98"/>
    <mergeCell ref="B100:B106"/>
    <mergeCell ref="C100:C106"/>
    <mergeCell ref="B107:B113"/>
    <mergeCell ref="C107:C113"/>
    <mergeCell ref="C8:C9"/>
    <mergeCell ref="B8:B9"/>
    <mergeCell ref="C65:C73"/>
    <mergeCell ref="C10:C12"/>
    <mergeCell ref="B13:B15"/>
    <mergeCell ref="C13:C15"/>
    <mergeCell ref="B51:B56"/>
    <mergeCell ref="B57:B58"/>
    <mergeCell ref="C57:C58"/>
    <mergeCell ref="B59:B64"/>
    <mergeCell ref="C59:C64"/>
    <mergeCell ref="B65:B73"/>
    <mergeCell ref="B81:B89"/>
    <mergeCell ref="C81:C89"/>
    <mergeCell ref="C91:C94"/>
    <mergeCell ref="B91:B93"/>
    <mergeCell ref="B78:B80"/>
    <mergeCell ref="C78:C80"/>
    <mergeCell ref="B16:B24"/>
    <mergeCell ref="B43:B50"/>
    <mergeCell ref="B36:B41"/>
    <mergeCell ref="C36:C41"/>
    <mergeCell ref="C43:C50"/>
    <mergeCell ref="D3:E3"/>
    <mergeCell ref="B3:C3"/>
    <mergeCell ref="B5:B7"/>
    <mergeCell ref="C5:C7"/>
    <mergeCell ref="C32:C34"/>
    <mergeCell ref="C25:C31"/>
    <mergeCell ref="A240:L240"/>
    <mergeCell ref="A271:L271"/>
    <mergeCell ref="B114:B128"/>
    <mergeCell ref="C114:C128"/>
    <mergeCell ref="B75:B77"/>
    <mergeCell ref="C75:C77"/>
    <mergeCell ref="B32:B34"/>
    <mergeCell ref="C129:C136"/>
    <mergeCell ref="B137:B138"/>
    <mergeCell ref="A4:L4"/>
    <mergeCell ref="A42:L42"/>
    <mergeCell ref="A99:L99"/>
    <mergeCell ref="A153:L153"/>
    <mergeCell ref="A154:L154"/>
    <mergeCell ref="A195:L195"/>
    <mergeCell ref="B10:B12"/>
    <mergeCell ref="C51:C56"/>
    <mergeCell ref="C16:C24"/>
    <mergeCell ref="B25:B31"/>
  </mergeCells>
  <printOptions/>
  <pageMargins left="0.25" right="0.25" top="0.75" bottom="0.75" header="0.3" footer="0.3"/>
  <pageSetup fitToHeight="0" fitToWidth="1" horizontalDpi="600" verticalDpi="600" orientation="landscape" paperSize="9" scale="94" r:id="rId1"/>
  <rowBreaks count="1" manualBreakCount="1">
    <brk id="28" max="11" man="1"/>
  </rowBreaks>
</worksheet>
</file>

<file path=xl/worksheets/sheet10.xml><?xml version="1.0" encoding="utf-8"?>
<worksheet xmlns="http://schemas.openxmlformats.org/spreadsheetml/2006/main" xmlns:r="http://schemas.openxmlformats.org/officeDocument/2006/relationships">
  <dimension ref="A1:K23"/>
  <sheetViews>
    <sheetView showGridLines="0" zoomScalePageLayoutView="0" workbookViewId="0" topLeftCell="A21">
      <selection activeCell="L23" sqref="L23"/>
    </sheetView>
  </sheetViews>
  <sheetFormatPr defaultColWidth="9.140625" defaultRowHeight="15"/>
  <cols>
    <col min="1" max="1" width="9.140625" style="23" customWidth="1"/>
    <col min="2" max="2" width="19.140625" style="23" customWidth="1"/>
    <col min="3" max="3" width="6.28125" style="23" customWidth="1"/>
    <col min="4" max="4" width="19.7109375" style="23" customWidth="1"/>
    <col min="5" max="5" width="14.421875" style="23" customWidth="1"/>
    <col min="6" max="6" width="31.140625" style="23" customWidth="1"/>
    <col min="7" max="7" width="16.140625" style="23" customWidth="1"/>
    <col min="8" max="8" width="13.7109375" style="23" customWidth="1"/>
    <col min="9" max="9" width="11.140625" style="23" customWidth="1"/>
    <col min="10" max="10" width="9.140625" style="23" customWidth="1"/>
    <col min="11" max="11" width="14.7109375" style="23" customWidth="1"/>
    <col min="12" max="16384" width="9.140625" style="23" customWidth="1"/>
  </cols>
  <sheetData>
    <row r="1" spans="1:11" ht="20.25" customHeight="1" thickBot="1">
      <c r="A1" s="337" t="s">
        <v>97</v>
      </c>
      <c r="B1" s="337"/>
      <c r="C1" s="337"/>
      <c r="D1" s="337"/>
      <c r="E1" s="337"/>
      <c r="F1" s="337"/>
      <c r="G1" s="337"/>
      <c r="H1" s="337"/>
      <c r="I1" s="337"/>
      <c r="J1" s="337"/>
      <c r="K1" s="337"/>
    </row>
    <row r="2" spans="1:11" ht="18.75" customHeight="1" thickBot="1">
      <c r="A2" s="337" t="s">
        <v>89</v>
      </c>
      <c r="B2" s="337"/>
      <c r="C2" s="337"/>
      <c r="D2" s="337"/>
      <c r="E2" s="337"/>
      <c r="F2" s="337"/>
      <c r="G2" s="337"/>
      <c r="H2" s="337"/>
      <c r="I2" s="337"/>
      <c r="J2" s="337"/>
      <c r="K2" s="337"/>
    </row>
    <row r="3" spans="1:11" ht="24.75" customHeight="1" thickBot="1">
      <c r="A3" s="338" t="s">
        <v>388</v>
      </c>
      <c r="B3" s="338"/>
      <c r="C3" s="338"/>
      <c r="D3" s="338"/>
      <c r="E3" s="338"/>
      <c r="F3" s="338"/>
      <c r="G3" s="338"/>
      <c r="H3" s="338"/>
      <c r="I3" s="338"/>
      <c r="J3" s="338"/>
      <c r="K3" s="338"/>
    </row>
    <row r="4" spans="1:11" ht="75.75" thickBot="1">
      <c r="A4" s="343" t="e">
        <f>#REF!</f>
        <v>#REF!</v>
      </c>
      <c r="B4" s="343"/>
      <c r="C4" s="343" t="e">
        <f>#REF!</f>
        <v>#REF!</v>
      </c>
      <c r="D4" s="343"/>
      <c r="E4" s="71" t="e">
        <f>#REF!</f>
        <v>#REF!</v>
      </c>
      <c r="F4" s="71" t="s">
        <v>40</v>
      </c>
      <c r="G4" s="71" t="e">
        <f>#REF!</f>
        <v>#REF!</v>
      </c>
      <c r="H4" s="71" t="e">
        <f>#REF!</f>
        <v>#REF!</v>
      </c>
      <c r="I4" s="71" t="s">
        <v>96</v>
      </c>
      <c r="J4" s="71" t="s">
        <v>126</v>
      </c>
      <c r="K4" s="71" t="s">
        <v>85</v>
      </c>
    </row>
    <row r="5" spans="1:11" ht="189.75" thickBot="1">
      <c r="A5" s="342">
        <v>1</v>
      </c>
      <c r="B5" s="368" t="s">
        <v>2703</v>
      </c>
      <c r="C5" s="182">
        <v>1.1</v>
      </c>
      <c r="D5" s="177" t="s">
        <v>2704</v>
      </c>
      <c r="E5" s="177" t="s">
        <v>952</v>
      </c>
      <c r="F5" s="177" t="s">
        <v>2705</v>
      </c>
      <c r="G5" s="192">
        <f>(20*38*20)+(38*20)</f>
        <v>15960</v>
      </c>
      <c r="H5" s="181" t="s">
        <v>2706</v>
      </c>
      <c r="I5" s="181"/>
      <c r="J5" s="181" t="s">
        <v>2707</v>
      </c>
      <c r="K5" s="181" t="s">
        <v>2708</v>
      </c>
    </row>
    <row r="6" spans="1:11" ht="189.75" thickBot="1">
      <c r="A6" s="342"/>
      <c r="B6" s="368"/>
      <c r="C6" s="182">
        <v>1.2</v>
      </c>
      <c r="D6" s="177" t="s">
        <v>2709</v>
      </c>
      <c r="E6" s="177" t="s">
        <v>952</v>
      </c>
      <c r="F6" s="177" t="s">
        <v>2710</v>
      </c>
      <c r="G6" s="192">
        <f>(15*450)</f>
        <v>6750</v>
      </c>
      <c r="H6" s="181" t="s">
        <v>2711</v>
      </c>
      <c r="I6" s="181"/>
      <c r="J6" s="181" t="s">
        <v>2712</v>
      </c>
      <c r="K6" s="181" t="s">
        <v>2708</v>
      </c>
    </row>
    <row r="7" spans="1:11" ht="252.75" thickBot="1">
      <c r="A7" s="342"/>
      <c r="B7" s="368"/>
      <c r="C7" s="182">
        <v>1.3</v>
      </c>
      <c r="D7" s="177" t="s">
        <v>2713</v>
      </c>
      <c r="E7" s="177" t="s">
        <v>267</v>
      </c>
      <c r="F7" s="177" t="s">
        <v>2714</v>
      </c>
      <c r="G7" s="192">
        <v>8000</v>
      </c>
      <c r="H7" s="181" t="s">
        <v>2715</v>
      </c>
      <c r="I7" s="181" t="s">
        <v>2716</v>
      </c>
      <c r="J7" s="181" t="s">
        <v>2707</v>
      </c>
      <c r="K7" s="181" t="s">
        <v>2708</v>
      </c>
    </row>
    <row r="8" spans="1:11" ht="315.75" thickBot="1">
      <c r="A8" s="342"/>
      <c r="B8" s="368"/>
      <c r="C8" s="182">
        <v>1.4</v>
      </c>
      <c r="D8" s="177" t="s">
        <v>2717</v>
      </c>
      <c r="E8" s="177" t="s">
        <v>267</v>
      </c>
      <c r="F8" s="177" t="s">
        <v>2718</v>
      </c>
      <c r="G8" s="192">
        <f>(5*450)</f>
        <v>2250</v>
      </c>
      <c r="H8" s="181" t="s">
        <v>2719</v>
      </c>
      <c r="I8" s="181"/>
      <c r="J8" s="181" t="s">
        <v>2707</v>
      </c>
      <c r="K8" s="181" t="s">
        <v>2708</v>
      </c>
    </row>
    <row r="9" spans="1:11" ht="142.5" thickBot="1">
      <c r="A9" s="342"/>
      <c r="B9" s="368"/>
      <c r="C9" s="182">
        <v>1.5</v>
      </c>
      <c r="D9" s="177" t="s">
        <v>2720</v>
      </c>
      <c r="E9" s="177" t="s">
        <v>267</v>
      </c>
      <c r="F9" s="177" t="s">
        <v>2721</v>
      </c>
      <c r="G9" s="193">
        <f>(3*400)+(3*450)</f>
        <v>2550</v>
      </c>
      <c r="H9" s="177" t="s">
        <v>2427</v>
      </c>
      <c r="I9" s="181"/>
      <c r="J9" s="194" t="s">
        <v>2707</v>
      </c>
      <c r="K9" s="177" t="s">
        <v>2708</v>
      </c>
    </row>
    <row r="10" spans="1:11" ht="221.25" thickBot="1">
      <c r="A10" s="342">
        <v>2</v>
      </c>
      <c r="B10" s="368" t="s">
        <v>2722</v>
      </c>
      <c r="C10" s="182">
        <v>2.1</v>
      </c>
      <c r="D10" s="194" t="s">
        <v>2723</v>
      </c>
      <c r="E10" s="177" t="s">
        <v>267</v>
      </c>
      <c r="F10" s="194" t="s">
        <v>2724</v>
      </c>
      <c r="G10" s="195">
        <f>(10*450)+(12*450)+(1*3*12)</f>
        <v>9936</v>
      </c>
      <c r="H10" s="137" t="s">
        <v>2706</v>
      </c>
      <c r="I10" s="181"/>
      <c r="J10" s="194" t="s">
        <v>2707</v>
      </c>
      <c r="K10" s="137" t="s">
        <v>2725</v>
      </c>
    </row>
    <row r="11" spans="1:11" ht="142.5" thickBot="1">
      <c r="A11" s="342"/>
      <c r="B11" s="368"/>
      <c r="C11" s="182">
        <v>2.2</v>
      </c>
      <c r="D11" s="177" t="s">
        <v>2726</v>
      </c>
      <c r="E11" s="177" t="s">
        <v>267</v>
      </c>
      <c r="F11" s="177" t="s">
        <v>2727</v>
      </c>
      <c r="G11" s="192">
        <f>(15*12*5*20)+(1*126*15*3)</f>
        <v>23670</v>
      </c>
      <c r="H11" s="181" t="s">
        <v>2728</v>
      </c>
      <c r="I11" s="181" t="s">
        <v>2729</v>
      </c>
      <c r="J11" s="181" t="s">
        <v>2707</v>
      </c>
      <c r="K11" s="181" t="s">
        <v>2708</v>
      </c>
    </row>
    <row r="12" spans="1:11" ht="315.75" thickBot="1">
      <c r="A12" s="342"/>
      <c r="B12" s="368"/>
      <c r="C12" s="182">
        <v>2.3</v>
      </c>
      <c r="D12" s="177" t="s">
        <v>2730</v>
      </c>
      <c r="E12" s="177" t="s">
        <v>267</v>
      </c>
      <c r="F12" s="177" t="s">
        <v>2731</v>
      </c>
      <c r="G12" s="192">
        <f>(18*18*20)</f>
        <v>6480</v>
      </c>
      <c r="H12" s="181" t="s">
        <v>2732</v>
      </c>
      <c r="I12" s="181" t="s">
        <v>2733</v>
      </c>
      <c r="J12" s="181" t="s">
        <v>2707</v>
      </c>
      <c r="K12" s="181" t="s">
        <v>2734</v>
      </c>
    </row>
    <row r="13" spans="1:11" ht="252.75" thickBot="1">
      <c r="A13" s="342"/>
      <c r="B13" s="368"/>
      <c r="C13" s="182">
        <v>2.4</v>
      </c>
      <c r="D13" s="177" t="s">
        <v>2735</v>
      </c>
      <c r="E13" s="194" t="s">
        <v>267</v>
      </c>
      <c r="F13" s="177" t="s">
        <v>2736</v>
      </c>
      <c r="G13" s="192">
        <f>(10*450*2)</f>
        <v>9000</v>
      </c>
      <c r="H13" s="182" t="s">
        <v>2737</v>
      </c>
      <c r="I13" s="181" t="s">
        <v>2733</v>
      </c>
      <c r="J13" s="181" t="s">
        <v>390</v>
      </c>
      <c r="K13" s="181" t="s">
        <v>2742</v>
      </c>
    </row>
    <row r="14" spans="1:11" ht="221.25" customHeight="1" thickBot="1">
      <c r="A14" s="342">
        <v>3</v>
      </c>
      <c r="B14" s="368" t="s">
        <v>2738</v>
      </c>
      <c r="C14" s="182">
        <v>3.1</v>
      </c>
      <c r="D14" s="177" t="s">
        <v>2739</v>
      </c>
      <c r="E14" s="194" t="s">
        <v>275</v>
      </c>
      <c r="F14" s="177" t="s">
        <v>2740</v>
      </c>
      <c r="G14" s="192">
        <f>(4*450)+(7*15*3)</f>
        <v>2115</v>
      </c>
      <c r="H14" s="182" t="s">
        <v>2741</v>
      </c>
      <c r="I14" s="181"/>
      <c r="J14" s="181" t="s">
        <v>2707</v>
      </c>
      <c r="K14" s="181" t="s">
        <v>2743</v>
      </c>
    </row>
    <row r="15" spans="1:11" ht="142.5" thickBot="1">
      <c r="A15" s="342"/>
      <c r="B15" s="368"/>
      <c r="C15" s="182">
        <v>3.2</v>
      </c>
      <c r="D15" s="177" t="s">
        <v>2744</v>
      </c>
      <c r="E15" s="177" t="s">
        <v>280</v>
      </c>
      <c r="F15" s="177" t="s">
        <v>2745</v>
      </c>
      <c r="G15" s="192">
        <v>900000</v>
      </c>
      <c r="H15" s="182" t="s">
        <v>2746</v>
      </c>
      <c r="I15" s="181"/>
      <c r="J15" s="181" t="s">
        <v>2707</v>
      </c>
      <c r="K15" s="181" t="s">
        <v>2742</v>
      </c>
    </row>
    <row r="16" spans="1:11" ht="142.5" thickBot="1">
      <c r="A16" s="342"/>
      <c r="B16" s="368"/>
      <c r="C16" s="182">
        <v>3.3</v>
      </c>
      <c r="D16" s="177" t="s">
        <v>2747</v>
      </c>
      <c r="E16" s="177" t="s">
        <v>846</v>
      </c>
      <c r="F16" s="177" t="s">
        <v>2748</v>
      </c>
      <c r="G16" s="192">
        <f>(5*450)</f>
        <v>2250</v>
      </c>
      <c r="H16" s="182" t="s">
        <v>2746</v>
      </c>
      <c r="I16" s="181"/>
      <c r="J16" s="181" t="s">
        <v>2749</v>
      </c>
      <c r="K16" s="181" t="s">
        <v>2742</v>
      </c>
    </row>
    <row r="17" spans="1:11" ht="142.5" thickBot="1">
      <c r="A17" s="342"/>
      <c r="B17" s="368"/>
      <c r="C17" s="182">
        <v>3.4</v>
      </c>
      <c r="D17" s="177" t="s">
        <v>2750</v>
      </c>
      <c r="E17" s="67" t="s">
        <v>267</v>
      </c>
      <c r="F17" s="177" t="s">
        <v>2751</v>
      </c>
      <c r="G17" s="192">
        <v>2000000</v>
      </c>
      <c r="H17" s="182" t="s">
        <v>2752</v>
      </c>
      <c r="I17" s="181"/>
      <c r="J17" s="181" t="s">
        <v>2749</v>
      </c>
      <c r="K17" s="181" t="s">
        <v>2742</v>
      </c>
    </row>
    <row r="18" spans="1:11" ht="409.5" thickBot="1">
      <c r="A18" s="342"/>
      <c r="B18" s="368"/>
      <c r="C18" s="182">
        <v>3.5</v>
      </c>
      <c r="D18" s="177" t="s">
        <v>2753</v>
      </c>
      <c r="E18" s="67" t="s">
        <v>267</v>
      </c>
      <c r="F18" s="177" t="s">
        <v>2754</v>
      </c>
      <c r="G18" s="192">
        <v>300000</v>
      </c>
      <c r="H18" s="182" t="s">
        <v>2755</v>
      </c>
      <c r="I18" s="181"/>
      <c r="J18" s="181" t="s">
        <v>2749</v>
      </c>
      <c r="K18" s="181" t="s">
        <v>2742</v>
      </c>
    </row>
    <row r="19" spans="1:11" ht="142.5" customHeight="1" thickBot="1">
      <c r="A19" s="354">
        <v>4</v>
      </c>
      <c r="B19" s="369" t="s">
        <v>2756</v>
      </c>
      <c r="C19" s="181">
        <v>4.1</v>
      </c>
      <c r="D19" s="177" t="s">
        <v>2757</v>
      </c>
      <c r="E19" s="137" t="s">
        <v>846</v>
      </c>
      <c r="F19" s="181" t="s">
        <v>2758</v>
      </c>
      <c r="G19" s="196">
        <f>(2*450)</f>
        <v>900</v>
      </c>
      <c r="H19" s="137" t="s">
        <v>2759</v>
      </c>
      <c r="I19" s="137"/>
      <c r="J19" s="137" t="s">
        <v>2760</v>
      </c>
      <c r="K19" s="41" t="s">
        <v>2761</v>
      </c>
    </row>
    <row r="20" spans="1:11" ht="142.5" thickBot="1">
      <c r="A20" s="354"/>
      <c r="B20" s="369"/>
      <c r="C20" s="69" t="s">
        <v>393</v>
      </c>
      <c r="D20" s="181" t="s">
        <v>2762</v>
      </c>
      <c r="E20" s="67" t="s">
        <v>267</v>
      </c>
      <c r="F20" s="181" t="s">
        <v>2763</v>
      </c>
      <c r="G20" s="195">
        <f>(5*15*3)+(15*15)+(1*450)+200</f>
        <v>1100</v>
      </c>
      <c r="H20" s="137" t="s">
        <v>2759</v>
      </c>
      <c r="I20" s="137"/>
      <c r="J20" s="137" t="s">
        <v>2760</v>
      </c>
      <c r="K20" s="41" t="s">
        <v>2761</v>
      </c>
    </row>
    <row r="21" spans="1:11" ht="158.25" thickBot="1">
      <c r="A21" s="67"/>
      <c r="B21" s="369"/>
      <c r="C21" s="181">
        <v>4.3</v>
      </c>
      <c r="D21" s="69" t="s">
        <v>2764</v>
      </c>
      <c r="E21" s="67" t="s">
        <v>267</v>
      </c>
      <c r="F21" s="197" t="s">
        <v>2765</v>
      </c>
      <c r="G21" s="196">
        <v>13270</v>
      </c>
      <c r="H21" s="67" t="s">
        <v>2766</v>
      </c>
      <c r="I21" s="67" t="s">
        <v>2767</v>
      </c>
      <c r="J21" s="67"/>
      <c r="K21" s="268" t="s">
        <v>2768</v>
      </c>
    </row>
    <row r="22" spans="1:11" ht="111" thickBot="1">
      <c r="A22" s="67"/>
      <c r="B22" s="369"/>
      <c r="C22" s="69">
        <v>4.4</v>
      </c>
      <c r="D22" s="69" t="s">
        <v>2764</v>
      </c>
      <c r="E22" s="67" t="s">
        <v>267</v>
      </c>
      <c r="F22" s="197" t="s">
        <v>2769</v>
      </c>
      <c r="G22" s="196">
        <v>21750</v>
      </c>
      <c r="H22" s="67" t="s">
        <v>2766</v>
      </c>
      <c r="I22" s="67" t="s">
        <v>2767</v>
      </c>
      <c r="J22" s="67"/>
      <c r="K22" s="268" t="s">
        <v>2770</v>
      </c>
    </row>
    <row r="23" spans="1:11" ht="237" thickBot="1">
      <c r="A23" s="67"/>
      <c r="B23" s="369"/>
      <c r="C23" s="69">
        <v>4.5</v>
      </c>
      <c r="D23" s="69" t="s">
        <v>2764</v>
      </c>
      <c r="E23" s="67" t="s">
        <v>267</v>
      </c>
      <c r="F23" s="198" t="s">
        <v>2771</v>
      </c>
      <c r="G23" s="196">
        <v>61300</v>
      </c>
      <c r="H23" s="67" t="s">
        <v>2772</v>
      </c>
      <c r="I23" s="67" t="s">
        <v>2767</v>
      </c>
      <c r="J23" s="67"/>
      <c r="K23" s="269" t="s">
        <v>2773</v>
      </c>
    </row>
  </sheetData>
  <sheetProtection/>
  <mergeCells count="13">
    <mergeCell ref="B19:B23"/>
    <mergeCell ref="B10:B13"/>
    <mergeCell ref="A14:A18"/>
    <mergeCell ref="A3:K3"/>
    <mergeCell ref="A1:K1"/>
    <mergeCell ref="A2:K2"/>
    <mergeCell ref="A4:B4"/>
    <mergeCell ref="C4:D4"/>
    <mergeCell ref="A19:A20"/>
    <mergeCell ref="A5:A9"/>
    <mergeCell ref="B5:B9"/>
    <mergeCell ref="A10:A13"/>
    <mergeCell ref="B14:B1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21"/>
  <sheetViews>
    <sheetView showGridLines="0" zoomScalePageLayoutView="0" workbookViewId="0" topLeftCell="A10">
      <selection activeCell="F11" sqref="F11"/>
    </sheetView>
  </sheetViews>
  <sheetFormatPr defaultColWidth="9.140625" defaultRowHeight="15"/>
  <cols>
    <col min="1" max="1" width="6.421875" style="0" customWidth="1"/>
    <col min="2" max="2" width="15.28125" style="0" customWidth="1"/>
    <col min="3" max="3" width="6.140625" style="0" customWidth="1"/>
    <col min="4" max="4" width="17.28125" style="0" customWidth="1"/>
    <col min="6" max="6" width="35.421875" style="0" customWidth="1"/>
    <col min="7" max="7" width="11.28125" style="0" customWidth="1"/>
    <col min="8" max="8" width="10.7109375" style="0" customWidth="1"/>
    <col min="9" max="9" width="11.7109375" style="0" customWidth="1"/>
    <col min="11" max="11" width="12.140625" style="0" customWidth="1"/>
  </cols>
  <sheetData>
    <row r="1" spans="1:11" ht="20.25" customHeight="1" thickBot="1">
      <c r="A1" s="337" t="s">
        <v>97</v>
      </c>
      <c r="B1" s="337"/>
      <c r="C1" s="337"/>
      <c r="D1" s="337"/>
      <c r="E1" s="337"/>
      <c r="F1" s="337"/>
      <c r="G1" s="337"/>
      <c r="H1" s="337"/>
      <c r="I1" s="337"/>
      <c r="J1" s="337"/>
      <c r="K1" s="337"/>
    </row>
    <row r="2" spans="1:11" ht="24.75" customHeight="1" thickBot="1">
      <c r="A2" s="338" t="s">
        <v>89</v>
      </c>
      <c r="B2" s="338"/>
      <c r="C2" s="338"/>
      <c r="D2" s="338"/>
      <c r="E2" s="338"/>
      <c r="F2" s="338"/>
      <c r="G2" s="338"/>
      <c r="H2" s="338"/>
      <c r="I2" s="338"/>
      <c r="J2" s="338"/>
      <c r="K2" s="338"/>
    </row>
    <row r="3" spans="1:11" ht="19.5" customHeight="1" thickBot="1">
      <c r="A3" s="337" t="s">
        <v>1020</v>
      </c>
      <c r="B3" s="337"/>
      <c r="C3" s="337"/>
      <c r="D3" s="337"/>
      <c r="E3" s="337"/>
      <c r="F3" s="337"/>
      <c r="G3" s="337"/>
      <c r="H3" s="337"/>
      <c r="I3" s="337"/>
      <c r="J3" s="337"/>
      <c r="K3" s="337"/>
    </row>
    <row r="4" spans="1:11" ht="75.75" thickBot="1">
      <c r="A4" s="343" t="s">
        <v>319</v>
      </c>
      <c r="B4" s="343"/>
      <c r="C4" s="343" t="s">
        <v>394</v>
      </c>
      <c r="D4" s="343"/>
      <c r="E4" s="71" t="s">
        <v>395</v>
      </c>
      <c r="F4" s="71" t="str">
        <f>'[3]Tabela A'!G3</f>
        <v>Treguesi i matjes</v>
      </c>
      <c r="G4" s="71" t="str">
        <f>'[3]Tabela A'!H3</f>
        <v>Kosto finaciare</v>
      </c>
      <c r="H4" s="71" t="str">
        <f>'[3]Tabela A'!I3</f>
        <v>Institucionet e përfshira</v>
      </c>
      <c r="I4" s="71" t="s">
        <v>96</v>
      </c>
      <c r="J4" s="71" t="s">
        <v>126</v>
      </c>
      <c r="K4" s="71" t="s">
        <v>85</v>
      </c>
    </row>
    <row r="5" spans="1:11" ht="330.75" thickBot="1">
      <c r="A5" s="342">
        <v>1</v>
      </c>
      <c r="B5" s="333" t="s">
        <v>2774</v>
      </c>
      <c r="C5" s="67">
        <v>1.1</v>
      </c>
      <c r="D5" s="67" t="s">
        <v>2775</v>
      </c>
      <c r="E5" s="67" t="s">
        <v>271</v>
      </c>
      <c r="F5" s="67" t="s">
        <v>2776</v>
      </c>
      <c r="G5" s="67" t="s">
        <v>2777</v>
      </c>
      <c r="H5" s="67" t="s">
        <v>2787</v>
      </c>
      <c r="I5" s="67" t="s">
        <v>2847</v>
      </c>
      <c r="J5" s="67"/>
      <c r="K5" s="67" t="s">
        <v>2778</v>
      </c>
    </row>
    <row r="6" spans="1:11" ht="363.75" thickBot="1">
      <c r="A6" s="342"/>
      <c r="B6" s="333"/>
      <c r="C6" s="67">
        <v>1.2</v>
      </c>
      <c r="D6" s="67" t="s">
        <v>2779</v>
      </c>
      <c r="E6" s="67" t="s">
        <v>271</v>
      </c>
      <c r="F6" s="67" t="s">
        <v>2780</v>
      </c>
      <c r="G6" s="67" t="s">
        <v>2781</v>
      </c>
      <c r="H6" s="67" t="s">
        <v>2782</v>
      </c>
      <c r="I6" s="67" t="s">
        <v>2848</v>
      </c>
      <c r="J6" s="67"/>
      <c r="K6" s="67" t="s">
        <v>2783</v>
      </c>
    </row>
    <row r="7" spans="1:11" ht="409.5" thickBot="1">
      <c r="A7" s="342"/>
      <c r="B7" s="333"/>
      <c r="C7" s="67">
        <v>1.3</v>
      </c>
      <c r="D7" s="67" t="s">
        <v>2784</v>
      </c>
      <c r="E7" s="67" t="s">
        <v>271</v>
      </c>
      <c r="F7" s="67" t="s">
        <v>2785</v>
      </c>
      <c r="G7" s="67" t="s">
        <v>2786</v>
      </c>
      <c r="H7" s="67" t="s">
        <v>2787</v>
      </c>
      <c r="I7" s="67" t="s">
        <v>2849</v>
      </c>
      <c r="J7" s="67"/>
      <c r="K7" s="67" t="s">
        <v>2788</v>
      </c>
    </row>
    <row r="8" spans="1:11" ht="347.25" thickBot="1">
      <c r="A8" s="342"/>
      <c r="B8" s="333"/>
      <c r="C8" s="67">
        <v>1.4</v>
      </c>
      <c r="D8" s="67" t="s">
        <v>2789</v>
      </c>
      <c r="E8" s="67" t="s">
        <v>271</v>
      </c>
      <c r="F8" s="67" t="s">
        <v>2790</v>
      </c>
      <c r="G8" s="67" t="s">
        <v>2791</v>
      </c>
      <c r="H8" s="67" t="s">
        <v>2792</v>
      </c>
      <c r="I8" s="67" t="s">
        <v>2850</v>
      </c>
      <c r="J8" s="67"/>
      <c r="K8" s="67" t="s">
        <v>2793</v>
      </c>
    </row>
    <row r="9" spans="1:11" ht="347.25" thickBot="1">
      <c r="A9" s="342"/>
      <c r="B9" s="333"/>
      <c r="C9" s="67">
        <v>1.5</v>
      </c>
      <c r="D9" s="40" t="s">
        <v>2794</v>
      </c>
      <c r="E9" s="67" t="s">
        <v>271</v>
      </c>
      <c r="F9" s="40" t="s">
        <v>2795</v>
      </c>
      <c r="G9" s="40" t="s">
        <v>2796</v>
      </c>
      <c r="H9" s="40" t="s">
        <v>2797</v>
      </c>
      <c r="I9" s="40" t="s">
        <v>2850</v>
      </c>
      <c r="J9" s="40"/>
      <c r="K9" s="40" t="s">
        <v>2778</v>
      </c>
    </row>
    <row r="10" spans="1:11" ht="281.25" thickBot="1">
      <c r="A10" s="342">
        <v>2</v>
      </c>
      <c r="B10" s="355" t="s">
        <v>2798</v>
      </c>
      <c r="C10" s="40">
        <v>2.1</v>
      </c>
      <c r="D10" s="40" t="s">
        <v>2799</v>
      </c>
      <c r="E10" s="67" t="s">
        <v>271</v>
      </c>
      <c r="F10" s="40" t="s">
        <v>2800</v>
      </c>
      <c r="G10" s="40" t="s">
        <v>396</v>
      </c>
      <c r="H10" s="40" t="s">
        <v>2801</v>
      </c>
      <c r="I10" s="40" t="s">
        <v>2851</v>
      </c>
      <c r="J10" s="40"/>
      <c r="K10" s="40" t="s">
        <v>2802</v>
      </c>
    </row>
    <row r="11" spans="1:11" ht="264.75" thickBot="1">
      <c r="A11" s="342"/>
      <c r="B11" s="370"/>
      <c r="C11" s="40">
        <v>2.2</v>
      </c>
      <c r="D11" s="40" t="s">
        <v>2803</v>
      </c>
      <c r="E11" s="67" t="s">
        <v>271</v>
      </c>
      <c r="F11" s="40" t="s">
        <v>2804</v>
      </c>
      <c r="G11" s="40" t="s">
        <v>2805</v>
      </c>
      <c r="H11" s="40" t="s">
        <v>2806</v>
      </c>
      <c r="I11" s="40"/>
      <c r="J11" s="40"/>
      <c r="K11" s="40" t="s">
        <v>2807</v>
      </c>
    </row>
    <row r="12" spans="1:11" ht="165.75" thickBot="1">
      <c r="A12" s="342"/>
      <c r="B12" s="370"/>
      <c r="C12" s="40">
        <v>2.3</v>
      </c>
      <c r="D12" s="40" t="s">
        <v>2808</v>
      </c>
      <c r="E12" s="67" t="s">
        <v>271</v>
      </c>
      <c r="F12" s="40" t="s">
        <v>2809</v>
      </c>
      <c r="G12" s="40" t="s">
        <v>2810</v>
      </c>
      <c r="H12" s="40" t="s">
        <v>2811</v>
      </c>
      <c r="I12" s="40" t="s">
        <v>2852</v>
      </c>
      <c r="J12" s="40"/>
      <c r="K12" s="40" t="s">
        <v>2812</v>
      </c>
    </row>
    <row r="13" spans="1:11" ht="409.5" thickBot="1">
      <c r="A13" s="342"/>
      <c r="B13" s="370"/>
      <c r="C13" s="40">
        <v>2.4</v>
      </c>
      <c r="D13" s="38" t="s">
        <v>2813</v>
      </c>
      <c r="E13" s="67" t="s">
        <v>271</v>
      </c>
      <c r="F13" s="38" t="s">
        <v>2814</v>
      </c>
      <c r="G13" s="68" t="s">
        <v>2815</v>
      </c>
      <c r="H13" s="38" t="s">
        <v>2816</v>
      </c>
      <c r="I13" s="38" t="s">
        <v>2853</v>
      </c>
      <c r="J13" s="38" t="s">
        <v>398</v>
      </c>
      <c r="K13" s="38" t="s">
        <v>2817</v>
      </c>
    </row>
    <row r="14" spans="1:11" ht="198.75" thickBot="1">
      <c r="A14" s="342"/>
      <c r="B14" s="370"/>
      <c r="C14" s="40">
        <v>2.5</v>
      </c>
      <c r="D14" s="38" t="s">
        <v>2818</v>
      </c>
      <c r="E14" s="67" t="s">
        <v>271</v>
      </c>
      <c r="F14" s="40" t="s">
        <v>2819</v>
      </c>
      <c r="G14" s="68" t="s">
        <v>2820</v>
      </c>
      <c r="H14" s="38" t="s">
        <v>2821</v>
      </c>
      <c r="I14" s="38"/>
      <c r="J14" s="38" t="s">
        <v>2822</v>
      </c>
      <c r="K14" s="38" t="s">
        <v>2812</v>
      </c>
    </row>
    <row r="15" spans="1:11" s="66" customFormat="1" ht="50.25" thickBot="1">
      <c r="A15" s="68"/>
      <c r="B15" s="371"/>
      <c r="C15" s="40">
        <v>2.6</v>
      </c>
      <c r="D15" s="38" t="s">
        <v>1025</v>
      </c>
      <c r="E15" s="67" t="s">
        <v>307</v>
      </c>
      <c r="F15" s="40" t="s">
        <v>1024</v>
      </c>
      <c r="G15" s="68"/>
      <c r="H15" s="38"/>
      <c r="I15" s="38"/>
      <c r="J15" s="38"/>
      <c r="K15" s="38"/>
    </row>
    <row r="16" spans="1:11" ht="409.5" thickBot="1">
      <c r="A16" s="342">
        <v>3</v>
      </c>
      <c r="B16" s="333" t="s">
        <v>2823</v>
      </c>
      <c r="C16" s="67">
        <v>3.1</v>
      </c>
      <c r="D16" s="67" t="s">
        <v>2824</v>
      </c>
      <c r="E16" s="67" t="s">
        <v>271</v>
      </c>
      <c r="F16" s="67" t="s">
        <v>2825</v>
      </c>
      <c r="G16" s="67" t="s">
        <v>2826</v>
      </c>
      <c r="H16" s="67" t="s">
        <v>2827</v>
      </c>
      <c r="I16" s="67" t="s">
        <v>2854</v>
      </c>
      <c r="J16" s="67"/>
      <c r="K16" s="67" t="s">
        <v>2828</v>
      </c>
    </row>
    <row r="17" spans="1:11" ht="380.25" thickBot="1">
      <c r="A17" s="342"/>
      <c r="B17" s="333"/>
      <c r="C17" s="67">
        <v>3.2</v>
      </c>
      <c r="D17" s="67" t="s">
        <v>2829</v>
      </c>
      <c r="E17" s="67" t="s">
        <v>271</v>
      </c>
      <c r="F17" s="67" t="s">
        <v>2830</v>
      </c>
      <c r="G17" s="67" t="s">
        <v>2831</v>
      </c>
      <c r="H17" s="67" t="s">
        <v>399</v>
      </c>
      <c r="I17" s="67" t="s">
        <v>2855</v>
      </c>
      <c r="J17" s="67"/>
      <c r="K17" s="67" t="s">
        <v>2832</v>
      </c>
    </row>
    <row r="18" spans="1:11" ht="409.5" thickBot="1">
      <c r="A18" s="342"/>
      <c r="B18" s="333"/>
      <c r="C18" s="67">
        <v>3.3</v>
      </c>
      <c r="D18" s="67" t="s">
        <v>2833</v>
      </c>
      <c r="E18" s="67" t="s">
        <v>271</v>
      </c>
      <c r="F18" s="67" t="s">
        <v>2834</v>
      </c>
      <c r="G18" s="67" t="s">
        <v>2835</v>
      </c>
      <c r="H18" s="67" t="s">
        <v>2836</v>
      </c>
      <c r="I18" s="67" t="s">
        <v>2856</v>
      </c>
      <c r="J18" s="67"/>
      <c r="K18" s="67" t="s">
        <v>2837</v>
      </c>
    </row>
    <row r="19" spans="1:11" ht="330.75" thickBot="1">
      <c r="A19" s="342"/>
      <c r="B19" s="333"/>
      <c r="C19" s="67">
        <v>3.4</v>
      </c>
      <c r="D19" s="67" t="s">
        <v>2838</v>
      </c>
      <c r="E19" s="67" t="s">
        <v>271</v>
      </c>
      <c r="F19" s="67" t="s">
        <v>2839</v>
      </c>
      <c r="G19" s="67" t="s">
        <v>2840</v>
      </c>
      <c r="H19" s="67" t="s">
        <v>400</v>
      </c>
      <c r="I19" s="67" t="s">
        <v>2857</v>
      </c>
      <c r="J19" s="67"/>
      <c r="K19" s="67" t="s">
        <v>2841</v>
      </c>
    </row>
    <row r="20" spans="1:11" ht="409.5" thickBot="1">
      <c r="A20" s="342"/>
      <c r="B20" s="333"/>
      <c r="C20" s="67">
        <v>3.5</v>
      </c>
      <c r="D20" s="67" t="s">
        <v>2842</v>
      </c>
      <c r="E20" s="67" t="s">
        <v>271</v>
      </c>
      <c r="F20" s="67" t="s">
        <v>2843</v>
      </c>
      <c r="G20" s="67" t="s">
        <v>2844</v>
      </c>
      <c r="H20" s="67" t="s">
        <v>2845</v>
      </c>
      <c r="I20" s="67" t="s">
        <v>2846</v>
      </c>
      <c r="J20" s="67"/>
      <c r="K20" s="67" t="s">
        <v>2832</v>
      </c>
    </row>
    <row r="21" spans="1:11" ht="15">
      <c r="A21" s="199"/>
      <c r="B21" s="199"/>
      <c r="C21" s="199"/>
      <c r="D21" s="199"/>
      <c r="E21" s="199"/>
      <c r="F21" s="199"/>
      <c r="G21" s="199"/>
      <c r="H21" s="199"/>
      <c r="I21" s="199" t="s">
        <v>327</v>
      </c>
      <c r="J21" s="199"/>
      <c r="K21" s="199"/>
    </row>
  </sheetData>
  <sheetProtection/>
  <mergeCells count="11">
    <mergeCell ref="A16:A20"/>
    <mergeCell ref="B16:B20"/>
    <mergeCell ref="A1:K1"/>
    <mergeCell ref="A2:K2"/>
    <mergeCell ref="A4:B4"/>
    <mergeCell ref="C4:D4"/>
    <mergeCell ref="A5:A9"/>
    <mergeCell ref="B10:B15"/>
    <mergeCell ref="B5:B9"/>
    <mergeCell ref="A10:A14"/>
    <mergeCell ref="A3:K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18"/>
  <sheetViews>
    <sheetView showGridLines="0" zoomScalePageLayoutView="0" workbookViewId="0" topLeftCell="A11">
      <selection activeCell="F14" sqref="F14"/>
    </sheetView>
  </sheetViews>
  <sheetFormatPr defaultColWidth="9.140625" defaultRowHeight="15"/>
  <cols>
    <col min="1" max="1" width="5.421875" style="0" customWidth="1"/>
    <col min="2" max="2" width="17.7109375" style="0" customWidth="1"/>
    <col min="3" max="3" width="6.421875" style="0" customWidth="1"/>
    <col min="4" max="4" width="14.8515625" style="0" customWidth="1"/>
    <col min="6" max="6" width="13.7109375" style="0" customWidth="1"/>
    <col min="7" max="7" width="13.421875" style="0" customWidth="1"/>
    <col min="8" max="8" width="12.421875" style="0" customWidth="1"/>
    <col min="9" max="9" width="12.28125" style="0" customWidth="1"/>
    <col min="11" max="11" width="15.7109375" style="0" customWidth="1"/>
  </cols>
  <sheetData>
    <row r="1" spans="1:11" ht="21" customHeight="1" thickBot="1">
      <c r="A1" s="337" t="s">
        <v>97</v>
      </c>
      <c r="B1" s="337"/>
      <c r="C1" s="337"/>
      <c r="D1" s="337"/>
      <c r="E1" s="337"/>
      <c r="F1" s="337"/>
      <c r="G1" s="337"/>
      <c r="H1" s="337"/>
      <c r="I1" s="337"/>
      <c r="J1" s="337"/>
      <c r="K1" s="337"/>
    </row>
    <row r="2" spans="1:11" ht="19.5" customHeight="1" thickBot="1">
      <c r="A2" s="338" t="s">
        <v>89</v>
      </c>
      <c r="B2" s="338"/>
      <c r="C2" s="338"/>
      <c r="D2" s="338"/>
      <c r="E2" s="338"/>
      <c r="F2" s="338"/>
      <c r="G2" s="338"/>
      <c r="H2" s="338"/>
      <c r="I2" s="338"/>
      <c r="J2" s="338"/>
      <c r="K2" s="338"/>
    </row>
    <row r="3" spans="1:11" ht="19.5" customHeight="1" thickBot="1">
      <c r="A3" s="337" t="s">
        <v>413</v>
      </c>
      <c r="B3" s="337"/>
      <c r="C3" s="337"/>
      <c r="D3" s="337"/>
      <c r="E3" s="337"/>
      <c r="F3" s="337"/>
      <c r="G3" s="337"/>
      <c r="H3" s="337"/>
      <c r="I3" s="337"/>
      <c r="J3" s="337"/>
      <c r="K3" s="337"/>
    </row>
    <row r="4" spans="1:11" ht="60.75" thickBot="1">
      <c r="A4" s="372" t="s">
        <v>39</v>
      </c>
      <c r="B4" s="372"/>
      <c r="C4" s="372" t="s">
        <v>1</v>
      </c>
      <c r="D4" s="372"/>
      <c r="E4" s="200" t="s">
        <v>312</v>
      </c>
      <c r="F4" s="200" t="s">
        <v>401</v>
      </c>
      <c r="G4" s="201" t="s">
        <v>402</v>
      </c>
      <c r="H4" s="200" t="s">
        <v>403</v>
      </c>
      <c r="I4" s="200" t="s">
        <v>96</v>
      </c>
      <c r="J4" s="200" t="s">
        <v>126</v>
      </c>
      <c r="K4" s="200" t="s">
        <v>85</v>
      </c>
    </row>
    <row r="5" spans="1:11" ht="66.75" thickBot="1">
      <c r="A5" s="342">
        <v>1</v>
      </c>
      <c r="B5" s="333" t="s">
        <v>2858</v>
      </c>
      <c r="C5" s="67">
        <v>1.1</v>
      </c>
      <c r="D5" s="67" t="s">
        <v>2859</v>
      </c>
      <c r="E5" s="69" t="s">
        <v>534</v>
      </c>
      <c r="F5" s="67" t="s">
        <v>404</v>
      </c>
      <c r="G5" s="202" t="s">
        <v>1467</v>
      </c>
      <c r="H5" s="69" t="s">
        <v>2860</v>
      </c>
      <c r="I5" s="67"/>
      <c r="J5" s="67"/>
      <c r="K5" s="67" t="s">
        <v>1136</v>
      </c>
    </row>
    <row r="6" spans="1:11" ht="149.25" thickBot="1">
      <c r="A6" s="342"/>
      <c r="B6" s="333"/>
      <c r="C6" s="67">
        <v>1.2</v>
      </c>
      <c r="D6" s="67" t="s">
        <v>2861</v>
      </c>
      <c r="E6" s="69" t="s">
        <v>266</v>
      </c>
      <c r="F6" s="67" t="s">
        <v>405</v>
      </c>
      <c r="G6" s="203" t="s">
        <v>279</v>
      </c>
      <c r="H6" s="69" t="s">
        <v>328</v>
      </c>
      <c r="I6" s="67"/>
      <c r="J6" s="67"/>
      <c r="K6" s="67" t="s">
        <v>1136</v>
      </c>
    </row>
    <row r="7" spans="1:11" ht="99.75" thickBot="1">
      <c r="A7" s="342"/>
      <c r="B7" s="333"/>
      <c r="C7" s="67">
        <v>1.3</v>
      </c>
      <c r="D7" s="67" t="s">
        <v>2862</v>
      </c>
      <c r="E7" s="69" t="s">
        <v>275</v>
      </c>
      <c r="F7" s="67" t="s">
        <v>2863</v>
      </c>
      <c r="G7" s="203" t="s">
        <v>279</v>
      </c>
      <c r="H7" s="69" t="s">
        <v>328</v>
      </c>
      <c r="I7" s="67"/>
      <c r="J7" s="67"/>
      <c r="K7" s="67" t="s">
        <v>1136</v>
      </c>
    </row>
    <row r="8" spans="1:11" ht="116.25" thickBot="1">
      <c r="A8" s="342"/>
      <c r="B8" s="333"/>
      <c r="C8" s="67">
        <v>1.4</v>
      </c>
      <c r="D8" s="67" t="s">
        <v>2864</v>
      </c>
      <c r="E8" s="69" t="s">
        <v>280</v>
      </c>
      <c r="F8" s="67" t="s">
        <v>2865</v>
      </c>
      <c r="G8" s="203" t="s">
        <v>406</v>
      </c>
      <c r="H8" s="69"/>
      <c r="I8" s="67"/>
      <c r="J8" s="67"/>
      <c r="K8" s="67" t="s">
        <v>1136</v>
      </c>
    </row>
    <row r="9" spans="1:11" ht="50.25" thickBot="1">
      <c r="A9" s="342"/>
      <c r="B9" s="333"/>
      <c r="C9" s="67">
        <v>1.5</v>
      </c>
      <c r="D9" s="67" t="s">
        <v>2866</v>
      </c>
      <c r="E9" s="69" t="s">
        <v>266</v>
      </c>
      <c r="F9" s="67" t="s">
        <v>2867</v>
      </c>
      <c r="G9" s="204" t="s">
        <v>407</v>
      </c>
      <c r="H9" s="69" t="s">
        <v>328</v>
      </c>
      <c r="I9" s="67"/>
      <c r="J9" s="67"/>
      <c r="K9" s="67" t="s">
        <v>1136</v>
      </c>
    </row>
    <row r="10" spans="1:11" ht="132.75" thickBot="1">
      <c r="A10" s="342"/>
      <c r="B10" s="333"/>
      <c r="C10" s="67">
        <v>1.6</v>
      </c>
      <c r="D10" s="67" t="s">
        <v>2868</v>
      </c>
      <c r="E10" s="69" t="s">
        <v>266</v>
      </c>
      <c r="F10" s="67" t="s">
        <v>2869</v>
      </c>
      <c r="G10" s="204" t="s">
        <v>1467</v>
      </c>
      <c r="H10" s="69" t="s">
        <v>2870</v>
      </c>
      <c r="I10" s="67"/>
      <c r="J10" s="67"/>
      <c r="K10" s="67" t="s">
        <v>1136</v>
      </c>
    </row>
    <row r="11" spans="1:11" ht="116.25" thickBot="1">
      <c r="A11" s="342"/>
      <c r="B11" s="333"/>
      <c r="C11" s="67">
        <v>1.7</v>
      </c>
      <c r="D11" s="67" t="s">
        <v>2871</v>
      </c>
      <c r="E11" s="69" t="s">
        <v>266</v>
      </c>
      <c r="F11" s="67" t="s">
        <v>2872</v>
      </c>
      <c r="G11" s="204" t="s">
        <v>408</v>
      </c>
      <c r="H11" s="69" t="s">
        <v>328</v>
      </c>
      <c r="I11" s="67"/>
      <c r="J11" s="67"/>
      <c r="K11" s="67" t="s">
        <v>1136</v>
      </c>
    </row>
    <row r="12" spans="1:11" ht="99.75" thickBot="1">
      <c r="A12" s="342"/>
      <c r="B12" s="342" t="s">
        <v>2873</v>
      </c>
      <c r="C12" s="67">
        <v>2.1</v>
      </c>
      <c r="D12" s="67" t="s">
        <v>2874</v>
      </c>
      <c r="E12" s="69" t="s">
        <v>266</v>
      </c>
      <c r="F12" s="67" t="s">
        <v>2875</v>
      </c>
      <c r="G12" s="203" t="s">
        <v>2876</v>
      </c>
      <c r="H12" s="69" t="s">
        <v>2877</v>
      </c>
      <c r="I12" s="67"/>
      <c r="J12" s="67"/>
      <c r="K12" s="67" t="s">
        <v>2878</v>
      </c>
    </row>
    <row r="13" spans="1:11" ht="66.75" thickBot="1">
      <c r="A13" s="342"/>
      <c r="B13" s="342"/>
      <c r="C13" s="67">
        <v>2.2</v>
      </c>
      <c r="D13" s="67" t="s">
        <v>2879</v>
      </c>
      <c r="E13" s="69" t="s">
        <v>266</v>
      </c>
      <c r="F13" s="67" t="s">
        <v>409</v>
      </c>
      <c r="G13" s="203" t="s">
        <v>410</v>
      </c>
      <c r="H13" s="69" t="s">
        <v>2880</v>
      </c>
      <c r="I13" s="67"/>
      <c r="J13" s="67"/>
      <c r="K13" s="67" t="s">
        <v>2878</v>
      </c>
    </row>
    <row r="14" spans="1:11" s="271" customFormat="1" ht="99.75" thickBot="1">
      <c r="A14" s="275"/>
      <c r="B14" s="275"/>
      <c r="C14" s="276">
        <v>2.3</v>
      </c>
      <c r="D14" s="276" t="s">
        <v>3538</v>
      </c>
      <c r="E14" s="303" t="s">
        <v>794</v>
      </c>
      <c r="F14" s="276" t="s">
        <v>3539</v>
      </c>
      <c r="G14" s="203"/>
      <c r="H14" s="274"/>
      <c r="I14" s="272"/>
      <c r="J14" s="272"/>
      <c r="K14" s="272"/>
    </row>
    <row r="15" spans="1:11" ht="116.25" thickBot="1">
      <c r="A15" s="342">
        <v>3</v>
      </c>
      <c r="B15" s="333" t="s">
        <v>2881</v>
      </c>
      <c r="C15" s="67">
        <v>3.1</v>
      </c>
      <c r="D15" s="67" t="s">
        <v>2882</v>
      </c>
      <c r="E15" s="69" t="s">
        <v>280</v>
      </c>
      <c r="F15" s="67" t="s">
        <v>2883</v>
      </c>
      <c r="G15" s="203" t="s">
        <v>1467</v>
      </c>
      <c r="H15" s="69" t="s">
        <v>411</v>
      </c>
      <c r="I15" s="67"/>
      <c r="J15" s="67"/>
      <c r="K15" s="67" t="s">
        <v>1136</v>
      </c>
    </row>
    <row r="16" spans="1:11" ht="198.75" thickBot="1">
      <c r="A16" s="342"/>
      <c r="B16" s="333"/>
      <c r="C16" s="67">
        <v>3.2</v>
      </c>
      <c r="D16" s="67" t="s">
        <v>2884</v>
      </c>
      <c r="E16" s="69" t="s">
        <v>535</v>
      </c>
      <c r="F16" s="67" t="s">
        <v>2885</v>
      </c>
      <c r="G16" s="203" t="s">
        <v>1467</v>
      </c>
      <c r="H16" s="69" t="s">
        <v>2886</v>
      </c>
      <c r="I16" s="67"/>
      <c r="J16" s="67"/>
      <c r="K16" s="67" t="s">
        <v>1136</v>
      </c>
    </row>
    <row r="17" spans="1:11" ht="83.25" thickBot="1">
      <c r="A17" s="342"/>
      <c r="B17" s="333"/>
      <c r="C17" s="67">
        <v>3.3</v>
      </c>
      <c r="D17" s="67" t="s">
        <v>2887</v>
      </c>
      <c r="E17" s="69" t="s">
        <v>266</v>
      </c>
      <c r="F17" s="67" t="s">
        <v>2888</v>
      </c>
      <c r="G17" s="203" t="s">
        <v>412</v>
      </c>
      <c r="H17" s="69" t="s">
        <v>2889</v>
      </c>
      <c r="I17" s="67"/>
      <c r="J17" s="67"/>
      <c r="K17" s="67" t="s">
        <v>1136</v>
      </c>
    </row>
    <row r="18" spans="1:11" ht="116.25" thickBot="1">
      <c r="A18" s="342"/>
      <c r="B18" s="333"/>
      <c r="C18" s="67">
        <v>3.4</v>
      </c>
      <c r="D18" s="67" t="s">
        <v>2890</v>
      </c>
      <c r="E18" s="69" t="s">
        <v>266</v>
      </c>
      <c r="F18" s="67" t="s">
        <v>2891</v>
      </c>
      <c r="G18" s="204" t="s">
        <v>410</v>
      </c>
      <c r="H18" s="69" t="s">
        <v>2889</v>
      </c>
      <c r="I18" s="67"/>
      <c r="J18" s="67"/>
      <c r="K18" s="67" t="s">
        <v>1136</v>
      </c>
    </row>
  </sheetData>
  <sheetProtection/>
  <mergeCells count="11">
    <mergeCell ref="B5:B11"/>
    <mergeCell ref="A12:A13"/>
    <mergeCell ref="B12:B13"/>
    <mergeCell ref="A15:A18"/>
    <mergeCell ref="B15:B18"/>
    <mergeCell ref="A2:K2"/>
    <mergeCell ref="A1:K1"/>
    <mergeCell ref="A3:K3"/>
    <mergeCell ref="A4:B4"/>
    <mergeCell ref="C4:D4"/>
    <mergeCell ref="A5:A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13"/>
  <sheetViews>
    <sheetView showGridLines="0" zoomScalePageLayoutView="0" workbookViewId="0" topLeftCell="A1">
      <selection activeCell="K5" sqref="K5"/>
    </sheetView>
  </sheetViews>
  <sheetFormatPr defaultColWidth="9.140625" defaultRowHeight="15"/>
  <cols>
    <col min="1" max="1" width="6.140625" style="0" customWidth="1"/>
    <col min="2" max="2" width="19.7109375" style="0" customWidth="1"/>
    <col min="3" max="3" width="5.57421875" style="0" customWidth="1"/>
    <col min="4" max="4" width="16.140625" style="0" customWidth="1"/>
    <col min="5" max="5" width="11.7109375" style="0" customWidth="1"/>
    <col min="6" max="6" width="12.421875" style="0" customWidth="1"/>
    <col min="7" max="7" width="11.7109375" style="0" customWidth="1"/>
    <col min="8" max="8" width="11.8515625" style="0" customWidth="1"/>
    <col min="9" max="9" width="12.28125" style="0" customWidth="1"/>
    <col min="11" max="11" width="15.28125" style="0" customWidth="1"/>
  </cols>
  <sheetData>
    <row r="1" spans="1:11" ht="21" customHeight="1" thickBot="1">
      <c r="A1" s="337" t="s">
        <v>97</v>
      </c>
      <c r="B1" s="337"/>
      <c r="C1" s="337"/>
      <c r="D1" s="337"/>
      <c r="E1" s="337"/>
      <c r="F1" s="337"/>
      <c r="G1" s="337"/>
      <c r="H1" s="337"/>
      <c r="I1" s="337"/>
      <c r="J1" s="337"/>
      <c r="K1" s="337"/>
    </row>
    <row r="2" spans="1:11" ht="19.5" customHeight="1" thickBot="1">
      <c r="A2" s="338" t="s">
        <v>89</v>
      </c>
      <c r="B2" s="338"/>
      <c r="C2" s="338"/>
      <c r="D2" s="338"/>
      <c r="E2" s="338"/>
      <c r="F2" s="338"/>
      <c r="G2" s="338"/>
      <c r="H2" s="338"/>
      <c r="I2" s="338"/>
      <c r="J2" s="338"/>
      <c r="K2" s="338"/>
    </row>
    <row r="3" spans="1:11" ht="19.5" customHeight="1" thickBot="1">
      <c r="A3" s="337" t="s">
        <v>414</v>
      </c>
      <c r="B3" s="337"/>
      <c r="C3" s="337"/>
      <c r="D3" s="337"/>
      <c r="E3" s="337"/>
      <c r="F3" s="337"/>
      <c r="G3" s="337"/>
      <c r="H3" s="337"/>
      <c r="I3" s="337"/>
      <c r="J3" s="337"/>
      <c r="K3" s="337"/>
    </row>
    <row r="4" spans="1:11" ht="60.75" thickBot="1">
      <c r="A4" s="343" t="str">
        <f>'[4]Tabela A'!B3</f>
        <v>Objektivi </v>
      </c>
      <c r="B4" s="343"/>
      <c r="C4" s="343" t="str">
        <f>'[4]Tabela A'!D3</f>
        <v>Aktivitetet </v>
      </c>
      <c r="D4" s="343"/>
      <c r="E4" s="71" t="str">
        <f>'[4]Tabela A'!F3</f>
        <v>Afati Kohor </v>
      </c>
      <c r="F4" s="71" t="str">
        <f>'[4]Tabela A'!G3</f>
        <v>Treguesi i matjes</v>
      </c>
      <c r="G4" s="71" t="str">
        <f>'[4]Tabela A'!H3</f>
        <v>Kosto finaciare</v>
      </c>
      <c r="H4" s="71" t="str">
        <f>'[4]Tabela A'!I3</f>
        <v>Institucionet e përfshira</v>
      </c>
      <c r="I4" s="71" t="s">
        <v>96</v>
      </c>
      <c r="J4" s="71" t="s">
        <v>126</v>
      </c>
      <c r="K4" s="71" t="s">
        <v>85</v>
      </c>
    </row>
    <row r="5" spans="1:11" ht="142.5" thickBot="1">
      <c r="A5" s="373">
        <v>1</v>
      </c>
      <c r="B5" s="333" t="s">
        <v>2892</v>
      </c>
      <c r="C5" s="205">
        <v>1.1</v>
      </c>
      <c r="D5" s="181" t="s">
        <v>2893</v>
      </c>
      <c r="E5" s="181" t="s">
        <v>925</v>
      </c>
      <c r="F5" s="177" t="s">
        <v>2894</v>
      </c>
      <c r="G5" s="206">
        <v>10000</v>
      </c>
      <c r="H5" s="181" t="s">
        <v>416</v>
      </c>
      <c r="I5" s="181" t="s">
        <v>2922</v>
      </c>
      <c r="J5" s="181"/>
      <c r="K5" s="181" t="s">
        <v>2923</v>
      </c>
    </row>
    <row r="6" spans="1:11" ht="158.25" thickBot="1">
      <c r="A6" s="373"/>
      <c r="B6" s="333"/>
      <c r="C6" s="205">
        <v>1.2</v>
      </c>
      <c r="D6" s="181" t="s">
        <v>2895</v>
      </c>
      <c r="E6" s="181" t="s">
        <v>266</v>
      </c>
      <c r="F6" s="181" t="s">
        <v>2896</v>
      </c>
      <c r="G6" s="206" t="s">
        <v>2897</v>
      </c>
      <c r="H6" s="181" t="s">
        <v>417</v>
      </c>
      <c r="I6" s="181"/>
      <c r="J6" s="181"/>
      <c r="K6" s="181" t="s">
        <v>2924</v>
      </c>
    </row>
    <row r="7" spans="1:11" ht="363" thickBot="1">
      <c r="A7" s="373"/>
      <c r="B7" s="333"/>
      <c r="C7" s="205">
        <v>1.3</v>
      </c>
      <c r="D7" s="181" t="s">
        <v>2898</v>
      </c>
      <c r="E7" s="181" t="s">
        <v>266</v>
      </c>
      <c r="F7" s="181" t="s">
        <v>2899</v>
      </c>
      <c r="G7" s="206" t="s">
        <v>2897</v>
      </c>
      <c r="H7" s="181" t="s">
        <v>417</v>
      </c>
      <c r="I7" s="181"/>
      <c r="J7" s="181"/>
      <c r="K7" s="181" t="s">
        <v>2925</v>
      </c>
    </row>
    <row r="8" spans="1:11" ht="409.5" thickBot="1">
      <c r="A8" s="373"/>
      <c r="B8" s="333"/>
      <c r="C8" s="205">
        <v>1.4</v>
      </c>
      <c r="D8" s="181" t="s">
        <v>2900</v>
      </c>
      <c r="E8" s="181" t="s">
        <v>266</v>
      </c>
      <c r="F8" s="181" t="s">
        <v>2901</v>
      </c>
      <c r="G8" s="185">
        <v>420000</v>
      </c>
      <c r="H8" s="181" t="s">
        <v>418</v>
      </c>
      <c r="I8" s="181"/>
      <c r="J8" s="181"/>
      <c r="K8" s="181" t="s">
        <v>2926</v>
      </c>
    </row>
    <row r="9" spans="1:11" ht="409.5" thickBot="1">
      <c r="A9" s="373"/>
      <c r="B9" s="333"/>
      <c r="C9" s="205">
        <v>1.5</v>
      </c>
      <c r="D9" s="181" t="s">
        <v>2902</v>
      </c>
      <c r="E9" s="181" t="s">
        <v>266</v>
      </c>
      <c r="F9" s="181" t="s">
        <v>2903</v>
      </c>
      <c r="G9" s="185" t="s">
        <v>419</v>
      </c>
      <c r="H9" s="181" t="s">
        <v>2904</v>
      </c>
      <c r="I9" s="181"/>
      <c r="J9" s="181" t="s">
        <v>2089</v>
      </c>
      <c r="K9" s="181" t="s">
        <v>2927</v>
      </c>
    </row>
    <row r="10" spans="1:11" ht="284.25" thickBot="1">
      <c r="A10" s="342">
        <v>2</v>
      </c>
      <c r="B10" s="333" t="s">
        <v>2905</v>
      </c>
      <c r="C10" s="67">
        <v>2.1</v>
      </c>
      <c r="D10" s="181" t="s">
        <v>2906</v>
      </c>
      <c r="E10" s="181" t="s">
        <v>266</v>
      </c>
      <c r="F10" s="181" t="s">
        <v>2907</v>
      </c>
      <c r="G10" s="207" t="s">
        <v>2908</v>
      </c>
      <c r="H10" s="181" t="s">
        <v>2909</v>
      </c>
      <c r="I10" s="181" t="s">
        <v>1538</v>
      </c>
      <c r="J10" s="181"/>
      <c r="K10" s="181" t="s">
        <v>2921</v>
      </c>
    </row>
    <row r="11" spans="1:11" ht="252.75" thickBot="1">
      <c r="A11" s="342"/>
      <c r="B11" s="333"/>
      <c r="C11" s="67">
        <v>2.2</v>
      </c>
      <c r="D11" s="181" t="s">
        <v>2910</v>
      </c>
      <c r="E11" s="181" t="s">
        <v>266</v>
      </c>
      <c r="F11" s="181" t="s">
        <v>2911</v>
      </c>
      <c r="G11" s="207">
        <v>50000</v>
      </c>
      <c r="H11" s="181" t="s">
        <v>2912</v>
      </c>
      <c r="I11" s="181" t="s">
        <v>1575</v>
      </c>
      <c r="J11" s="181"/>
      <c r="K11" s="181" t="s">
        <v>2917</v>
      </c>
    </row>
    <row r="12" spans="1:11" ht="284.25" thickBot="1">
      <c r="A12" s="342"/>
      <c r="B12" s="333"/>
      <c r="C12" s="67">
        <v>2.3</v>
      </c>
      <c r="D12" s="181" t="s">
        <v>2913</v>
      </c>
      <c r="E12" s="181" t="s">
        <v>266</v>
      </c>
      <c r="F12" s="177" t="s">
        <v>2915</v>
      </c>
      <c r="G12" s="207">
        <v>20000</v>
      </c>
      <c r="H12" s="181" t="s">
        <v>2914</v>
      </c>
      <c r="I12" s="181" t="s">
        <v>2916</v>
      </c>
      <c r="J12" s="181"/>
      <c r="K12" s="181" t="s">
        <v>2917</v>
      </c>
    </row>
    <row r="13" spans="1:11" ht="158.25" thickBot="1">
      <c r="A13" s="342"/>
      <c r="B13" s="333"/>
      <c r="C13" s="67">
        <v>2.4</v>
      </c>
      <c r="D13" s="181" t="s">
        <v>2918</v>
      </c>
      <c r="E13" s="181" t="s">
        <v>266</v>
      </c>
      <c r="F13" s="181" t="s">
        <v>2919</v>
      </c>
      <c r="G13" s="184">
        <v>200000</v>
      </c>
      <c r="H13" s="181" t="s">
        <v>1537</v>
      </c>
      <c r="I13" s="181" t="s">
        <v>2920</v>
      </c>
      <c r="J13" s="181"/>
      <c r="K13" s="181" t="s">
        <v>2921</v>
      </c>
    </row>
  </sheetData>
  <sheetProtection/>
  <mergeCells count="9">
    <mergeCell ref="A3:K3"/>
    <mergeCell ref="A5:A9"/>
    <mergeCell ref="B5:B9"/>
    <mergeCell ref="A10:A13"/>
    <mergeCell ref="B10:B13"/>
    <mergeCell ref="A1:K1"/>
    <mergeCell ref="A2:K2"/>
    <mergeCell ref="A4:B4"/>
    <mergeCell ref="C4:D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15"/>
  <sheetViews>
    <sheetView showGridLines="0" zoomScalePageLayoutView="0" workbookViewId="0" topLeftCell="A14">
      <selection activeCell="K15" sqref="K15"/>
    </sheetView>
  </sheetViews>
  <sheetFormatPr defaultColWidth="9.140625" defaultRowHeight="15"/>
  <cols>
    <col min="2" max="2" width="14.28125" style="0" customWidth="1"/>
    <col min="3" max="3" width="5.28125" style="0" customWidth="1"/>
    <col min="4" max="4" width="14.7109375" style="0" customWidth="1"/>
    <col min="6" max="6" width="17.57421875" style="0" customWidth="1"/>
    <col min="7" max="7" width="14.00390625" style="0" customWidth="1"/>
    <col min="11" max="11" width="17.7109375" style="0" customWidth="1"/>
  </cols>
  <sheetData>
    <row r="1" spans="1:11" ht="21" customHeight="1" thickBot="1">
      <c r="A1" s="337" t="s">
        <v>97</v>
      </c>
      <c r="B1" s="337"/>
      <c r="C1" s="337"/>
      <c r="D1" s="337"/>
      <c r="E1" s="337"/>
      <c r="F1" s="337"/>
      <c r="G1" s="337"/>
      <c r="H1" s="337"/>
      <c r="I1" s="337"/>
      <c r="J1" s="337"/>
      <c r="K1" s="337"/>
    </row>
    <row r="2" spans="1:11" ht="19.5" customHeight="1" thickBot="1">
      <c r="A2" s="338" t="s">
        <v>89</v>
      </c>
      <c r="B2" s="338"/>
      <c r="C2" s="338"/>
      <c r="D2" s="338"/>
      <c r="E2" s="338"/>
      <c r="F2" s="338"/>
      <c r="G2" s="338"/>
      <c r="H2" s="338"/>
      <c r="I2" s="338"/>
      <c r="J2" s="338"/>
      <c r="K2" s="338"/>
    </row>
    <row r="3" spans="1:11" ht="19.5" customHeight="1" thickBot="1">
      <c r="A3" s="337" t="s">
        <v>420</v>
      </c>
      <c r="B3" s="337"/>
      <c r="C3" s="337"/>
      <c r="D3" s="337"/>
      <c r="E3" s="337"/>
      <c r="F3" s="337"/>
      <c r="G3" s="337"/>
      <c r="H3" s="337"/>
      <c r="I3" s="337"/>
      <c r="J3" s="337"/>
      <c r="K3" s="337"/>
    </row>
    <row r="4" spans="1:11" ht="90.75" thickBot="1">
      <c r="A4" s="343" t="str">
        <f>'[1]Tabela A'!B3</f>
        <v>Objektivi </v>
      </c>
      <c r="B4" s="343"/>
      <c r="C4" s="343" t="str">
        <f>'[1]Tabela A'!D3</f>
        <v>Aktivitetet </v>
      </c>
      <c r="D4" s="343"/>
      <c r="E4" s="71" t="str">
        <f>'[1]Tabela A'!F3</f>
        <v>Afati Kohor </v>
      </c>
      <c r="F4" s="71" t="str">
        <f>'[1]Tabela A'!G3</f>
        <v>Treguesi i matjes</v>
      </c>
      <c r="G4" s="71" t="str">
        <f>'[1]Tabela A'!H3</f>
        <v>Kosto finaciare</v>
      </c>
      <c r="H4" s="71" t="str">
        <f>'[1]Tabela A'!I3</f>
        <v>Institucionet e përfshira</v>
      </c>
      <c r="I4" s="71" t="s">
        <v>96</v>
      </c>
      <c r="J4" s="71" t="s">
        <v>126</v>
      </c>
      <c r="K4" s="71" t="s">
        <v>85</v>
      </c>
    </row>
    <row r="5" spans="1:11" ht="347.25" thickBot="1">
      <c r="A5" s="342">
        <v>1</v>
      </c>
      <c r="B5" s="333" t="s">
        <v>2928</v>
      </c>
      <c r="C5" s="67">
        <v>1.1</v>
      </c>
      <c r="D5" s="67" t="s">
        <v>2929</v>
      </c>
      <c r="E5" s="67" t="s">
        <v>271</v>
      </c>
      <c r="F5" s="67" t="s">
        <v>2930</v>
      </c>
      <c r="G5" s="131" t="s">
        <v>421</v>
      </c>
      <c r="H5" s="67" t="s">
        <v>422</v>
      </c>
      <c r="I5" s="67" t="s">
        <v>1758</v>
      </c>
      <c r="J5" s="69" t="s">
        <v>423</v>
      </c>
      <c r="K5" s="67" t="s">
        <v>2931</v>
      </c>
    </row>
    <row r="6" spans="1:11" ht="215.25" thickBot="1">
      <c r="A6" s="342"/>
      <c r="B6" s="333"/>
      <c r="C6" s="67">
        <v>1.2</v>
      </c>
      <c r="D6" s="67" t="s">
        <v>2932</v>
      </c>
      <c r="E6" s="67" t="s">
        <v>271</v>
      </c>
      <c r="F6" s="67" t="s">
        <v>2933</v>
      </c>
      <c r="G6" s="67" t="s">
        <v>2934</v>
      </c>
      <c r="H6" s="67" t="s">
        <v>2935</v>
      </c>
      <c r="I6" s="69" t="s">
        <v>1758</v>
      </c>
      <c r="J6" s="69" t="s">
        <v>423</v>
      </c>
      <c r="K6" s="67" t="s">
        <v>2936</v>
      </c>
    </row>
    <row r="7" spans="1:11" ht="215.25" thickBot="1">
      <c r="A7" s="342"/>
      <c r="B7" s="333"/>
      <c r="C7" s="67">
        <v>1.3</v>
      </c>
      <c r="D7" s="67" t="s">
        <v>424</v>
      </c>
      <c r="E7" s="67" t="s">
        <v>271</v>
      </c>
      <c r="F7" s="67" t="s">
        <v>425</v>
      </c>
      <c r="G7" s="67" t="s">
        <v>426</v>
      </c>
      <c r="H7" s="67" t="s">
        <v>2937</v>
      </c>
      <c r="I7" s="67" t="s">
        <v>2938</v>
      </c>
      <c r="J7" s="69" t="s">
        <v>423</v>
      </c>
      <c r="K7" s="67" t="s">
        <v>2939</v>
      </c>
    </row>
    <row r="8" spans="1:11" ht="396.75" thickBot="1">
      <c r="A8" s="342">
        <v>2</v>
      </c>
      <c r="B8" s="333" t="s">
        <v>2940</v>
      </c>
      <c r="C8" s="67">
        <v>2.1</v>
      </c>
      <c r="D8" s="67" t="s">
        <v>2941</v>
      </c>
      <c r="E8" s="67" t="s">
        <v>271</v>
      </c>
      <c r="F8" s="67" t="s">
        <v>2942</v>
      </c>
      <c r="G8" s="67" t="s">
        <v>427</v>
      </c>
      <c r="H8" s="67" t="s">
        <v>422</v>
      </c>
      <c r="I8" s="67" t="s">
        <v>1758</v>
      </c>
      <c r="J8" s="69" t="s">
        <v>423</v>
      </c>
      <c r="K8" s="67" t="s">
        <v>2943</v>
      </c>
    </row>
    <row r="9" spans="1:11" ht="182.25" thickBot="1">
      <c r="A9" s="342"/>
      <c r="B9" s="333"/>
      <c r="C9" s="67">
        <v>2.2</v>
      </c>
      <c r="D9" s="67" t="s">
        <v>428</v>
      </c>
      <c r="E9" s="67" t="s">
        <v>271</v>
      </c>
      <c r="F9" s="67" t="s">
        <v>429</v>
      </c>
      <c r="G9" s="67" t="s">
        <v>430</v>
      </c>
      <c r="H9" s="67" t="s">
        <v>422</v>
      </c>
      <c r="I9" s="67" t="s">
        <v>1758</v>
      </c>
      <c r="J9" s="69" t="s">
        <v>423</v>
      </c>
      <c r="K9" s="67" t="s">
        <v>2944</v>
      </c>
    </row>
    <row r="10" spans="1:11" ht="198.75" thickBot="1">
      <c r="A10" s="342"/>
      <c r="B10" s="333"/>
      <c r="C10" s="67">
        <v>2.3</v>
      </c>
      <c r="D10" s="67" t="s">
        <v>431</v>
      </c>
      <c r="E10" s="67" t="s">
        <v>271</v>
      </c>
      <c r="F10" s="67" t="s">
        <v>432</v>
      </c>
      <c r="G10" s="131" t="s">
        <v>433</v>
      </c>
      <c r="H10" s="67" t="s">
        <v>2945</v>
      </c>
      <c r="I10" s="67" t="s">
        <v>1758</v>
      </c>
      <c r="J10" s="69" t="s">
        <v>423</v>
      </c>
      <c r="K10" s="67" t="s">
        <v>2944</v>
      </c>
    </row>
    <row r="11" spans="1:11" ht="149.25" thickBot="1">
      <c r="A11" s="342"/>
      <c r="B11" s="333"/>
      <c r="C11" s="67">
        <v>2.4</v>
      </c>
      <c r="D11" s="67" t="s">
        <v>2946</v>
      </c>
      <c r="E11" s="67" t="s">
        <v>271</v>
      </c>
      <c r="F11" s="67" t="s">
        <v>434</v>
      </c>
      <c r="G11" s="67" t="s">
        <v>435</v>
      </c>
      <c r="H11" s="67" t="s">
        <v>422</v>
      </c>
      <c r="I11" s="67" t="s">
        <v>1758</v>
      </c>
      <c r="J11" s="69" t="s">
        <v>423</v>
      </c>
      <c r="K11" s="67" t="s">
        <v>2947</v>
      </c>
    </row>
    <row r="12" spans="1:11" ht="248.25" thickBot="1">
      <c r="A12" s="342">
        <v>3</v>
      </c>
      <c r="B12" s="333" t="s">
        <v>436</v>
      </c>
      <c r="C12" s="67">
        <v>3.1</v>
      </c>
      <c r="D12" s="67" t="s">
        <v>2948</v>
      </c>
      <c r="E12" s="67" t="s">
        <v>271</v>
      </c>
      <c r="F12" s="67" t="s">
        <v>2949</v>
      </c>
      <c r="G12" s="67" t="s">
        <v>437</v>
      </c>
      <c r="H12" s="67" t="s">
        <v>2950</v>
      </c>
      <c r="I12" s="67" t="s">
        <v>1758</v>
      </c>
      <c r="J12" s="69" t="s">
        <v>423</v>
      </c>
      <c r="K12" s="67" t="s">
        <v>2947</v>
      </c>
    </row>
    <row r="13" spans="1:11" ht="231.75" thickBot="1">
      <c r="A13" s="342"/>
      <c r="B13" s="333"/>
      <c r="C13" s="67">
        <v>3.2</v>
      </c>
      <c r="D13" s="67" t="s">
        <v>2951</v>
      </c>
      <c r="E13" s="67" t="s">
        <v>271</v>
      </c>
      <c r="F13" s="67" t="s">
        <v>2952</v>
      </c>
      <c r="G13" s="67" t="s">
        <v>438</v>
      </c>
      <c r="H13" s="67" t="s">
        <v>422</v>
      </c>
      <c r="I13" s="67" t="s">
        <v>1758</v>
      </c>
      <c r="J13" s="69" t="s">
        <v>423</v>
      </c>
      <c r="K13" s="67" t="s">
        <v>2947</v>
      </c>
    </row>
    <row r="14" spans="1:11" ht="83.25" customHeight="1" thickBot="1">
      <c r="A14" s="67">
        <v>4</v>
      </c>
      <c r="B14" s="335" t="s">
        <v>439</v>
      </c>
      <c r="C14" s="67">
        <v>4.1</v>
      </c>
      <c r="D14" s="67" t="s">
        <v>440</v>
      </c>
      <c r="E14" s="67" t="s">
        <v>271</v>
      </c>
      <c r="F14" s="67" t="s">
        <v>2953</v>
      </c>
      <c r="G14" s="67" t="s">
        <v>438</v>
      </c>
      <c r="H14" s="67" t="s">
        <v>2954</v>
      </c>
      <c r="I14" s="67" t="s">
        <v>1758</v>
      </c>
      <c r="J14" s="69" t="s">
        <v>423</v>
      </c>
      <c r="K14" s="67" t="s">
        <v>2955</v>
      </c>
    </row>
    <row r="15" spans="1:11" ht="409.5" thickBot="1">
      <c r="A15" s="67"/>
      <c r="B15" s="335"/>
      <c r="C15" s="67">
        <v>4.2</v>
      </c>
      <c r="D15" s="67" t="s">
        <v>2956</v>
      </c>
      <c r="E15" s="67" t="s">
        <v>271</v>
      </c>
      <c r="F15" s="67" t="s">
        <v>2957</v>
      </c>
      <c r="G15" s="67" t="s">
        <v>437</v>
      </c>
      <c r="H15" s="67" t="s">
        <v>2958</v>
      </c>
      <c r="I15" s="67" t="s">
        <v>1758</v>
      </c>
      <c r="J15" s="69" t="s">
        <v>423</v>
      </c>
      <c r="K15" s="67" t="s">
        <v>2944</v>
      </c>
    </row>
  </sheetData>
  <sheetProtection/>
  <mergeCells count="12">
    <mergeCell ref="A12:A13"/>
    <mergeCell ref="B12:B13"/>
    <mergeCell ref="A1:K1"/>
    <mergeCell ref="A2:K2"/>
    <mergeCell ref="A4:B4"/>
    <mergeCell ref="C4:D4"/>
    <mergeCell ref="A3:K3"/>
    <mergeCell ref="B14:B15"/>
    <mergeCell ref="A5:A7"/>
    <mergeCell ref="B5:B7"/>
    <mergeCell ref="A8:A11"/>
    <mergeCell ref="B8:B11"/>
  </mergeCells>
  <printOptions/>
  <pageMargins left="0.7" right="0.7" top="0.75" bottom="0.75" header="0.3" footer="0.3"/>
  <pageSetup orientation="portrait" paperSize="9"/>
  <ignoredErrors>
    <ignoredError sqref="G10" numberStoredAsText="1"/>
  </ignoredErrors>
</worksheet>
</file>

<file path=xl/worksheets/sheet15.xml><?xml version="1.0" encoding="utf-8"?>
<worksheet xmlns="http://schemas.openxmlformats.org/spreadsheetml/2006/main" xmlns:r="http://schemas.openxmlformats.org/officeDocument/2006/relationships">
  <dimension ref="A1:K22"/>
  <sheetViews>
    <sheetView showGridLines="0" zoomScalePageLayoutView="0" workbookViewId="0" topLeftCell="A19">
      <selection activeCell="K22" sqref="K22"/>
    </sheetView>
  </sheetViews>
  <sheetFormatPr defaultColWidth="9.140625" defaultRowHeight="15"/>
  <cols>
    <col min="1" max="1" width="9.28125" style="0" bestFit="1" customWidth="1"/>
    <col min="2" max="2" width="13.140625" style="0" customWidth="1"/>
    <col min="3" max="3" width="6.28125" style="0" customWidth="1"/>
    <col min="4" max="4" width="18.57421875" style="0" customWidth="1"/>
    <col min="6" max="6" width="28.57421875" style="0" customWidth="1"/>
    <col min="7" max="7" width="14.8515625" style="0" bestFit="1" customWidth="1"/>
    <col min="8" max="8" width="11.8515625" style="0" customWidth="1"/>
    <col min="9" max="9" width="15.00390625" style="0" customWidth="1"/>
    <col min="10" max="10" width="11.28125" style="0" customWidth="1"/>
    <col min="11" max="11" width="14.00390625" style="0" customWidth="1"/>
  </cols>
  <sheetData>
    <row r="1" spans="1:11" ht="21" customHeight="1" thickBot="1">
      <c r="A1" s="337" t="s">
        <v>97</v>
      </c>
      <c r="B1" s="337"/>
      <c r="C1" s="337"/>
      <c r="D1" s="337"/>
      <c r="E1" s="337"/>
      <c r="F1" s="337"/>
      <c r="G1" s="337"/>
      <c r="H1" s="337"/>
      <c r="I1" s="337"/>
      <c r="J1" s="337"/>
      <c r="K1" s="337"/>
    </row>
    <row r="2" spans="1:11" ht="19.5" customHeight="1" thickBot="1">
      <c r="A2" s="338" t="s">
        <v>89</v>
      </c>
      <c r="B2" s="338"/>
      <c r="C2" s="338"/>
      <c r="D2" s="338"/>
      <c r="E2" s="338"/>
      <c r="F2" s="338"/>
      <c r="G2" s="338"/>
      <c r="H2" s="338"/>
      <c r="I2" s="338"/>
      <c r="J2" s="338"/>
      <c r="K2" s="338"/>
    </row>
    <row r="3" spans="1:11" ht="18.75" customHeight="1" thickBot="1">
      <c r="A3" s="337" t="s">
        <v>441</v>
      </c>
      <c r="B3" s="337"/>
      <c r="C3" s="337"/>
      <c r="D3" s="337"/>
      <c r="E3" s="337"/>
      <c r="F3" s="337"/>
      <c r="G3" s="337"/>
      <c r="H3" s="337"/>
      <c r="I3" s="337"/>
      <c r="J3" s="337"/>
      <c r="K3" s="337"/>
    </row>
    <row r="4" spans="1:11" ht="83.25" thickBot="1">
      <c r="A4" s="368" t="str">
        <f>'[1]Tabela A'!B3</f>
        <v>Objektivi </v>
      </c>
      <c r="B4" s="368"/>
      <c r="C4" s="368" t="str">
        <f>'[1]Tabela A'!D3</f>
        <v>Aktivitetet </v>
      </c>
      <c r="D4" s="368"/>
      <c r="E4" s="208" t="str">
        <f>'[1]Tabela A'!F3</f>
        <v>Afati Kohor </v>
      </c>
      <c r="F4" s="208" t="str">
        <f>'[1]Tabela A'!G3</f>
        <v>Treguesi i matjes</v>
      </c>
      <c r="G4" s="208" t="str">
        <f>'[1]Tabela A'!H3</f>
        <v>Kosto finaciare</v>
      </c>
      <c r="H4" s="208" t="str">
        <f>'[1]Tabela A'!I3</f>
        <v>Institucionet e përfshira</v>
      </c>
      <c r="I4" s="208" t="s">
        <v>96</v>
      </c>
      <c r="J4" s="208" t="s">
        <v>126</v>
      </c>
      <c r="K4" s="208" t="s">
        <v>85</v>
      </c>
    </row>
    <row r="5" spans="1:11" ht="126.75" thickBot="1">
      <c r="A5" s="374">
        <v>1</v>
      </c>
      <c r="B5" s="368" t="s">
        <v>2959</v>
      </c>
      <c r="C5" s="181" t="s">
        <v>442</v>
      </c>
      <c r="D5" s="181" t="s">
        <v>2960</v>
      </c>
      <c r="E5" s="181" t="s">
        <v>2961</v>
      </c>
      <c r="F5" s="181" t="s">
        <v>2962</v>
      </c>
      <c r="G5" s="185">
        <v>20000</v>
      </c>
      <c r="H5" s="181" t="s">
        <v>2963</v>
      </c>
      <c r="I5" s="181" t="s">
        <v>1375</v>
      </c>
      <c r="J5" s="137"/>
      <c r="K5" s="181" t="s">
        <v>2964</v>
      </c>
    </row>
    <row r="6" spans="1:11" ht="409.5" thickBot="1">
      <c r="A6" s="374"/>
      <c r="B6" s="368"/>
      <c r="C6" s="181" t="s">
        <v>443</v>
      </c>
      <c r="D6" s="181" t="s">
        <v>2965</v>
      </c>
      <c r="E6" s="181" t="s">
        <v>271</v>
      </c>
      <c r="F6" s="181" t="s">
        <v>2966</v>
      </c>
      <c r="G6" s="185">
        <v>50000</v>
      </c>
      <c r="H6" s="181" t="s">
        <v>2967</v>
      </c>
      <c r="I6" s="181" t="s">
        <v>1375</v>
      </c>
      <c r="J6" s="137" t="s">
        <v>423</v>
      </c>
      <c r="K6" s="181" t="s">
        <v>2968</v>
      </c>
    </row>
    <row r="7" spans="1:11" ht="363" thickBot="1">
      <c r="A7" s="374"/>
      <c r="B7" s="368"/>
      <c r="C7" s="181">
        <v>1.3</v>
      </c>
      <c r="D7" s="181" t="s">
        <v>2969</v>
      </c>
      <c r="E7" s="181" t="s">
        <v>794</v>
      </c>
      <c r="F7" s="181" t="s">
        <v>2970</v>
      </c>
      <c r="G7" s="209">
        <v>25000</v>
      </c>
      <c r="H7" s="181" t="s">
        <v>2971</v>
      </c>
      <c r="I7" s="181" t="s">
        <v>1375</v>
      </c>
      <c r="J7" s="137" t="s">
        <v>423</v>
      </c>
      <c r="K7" s="181" t="s">
        <v>2968</v>
      </c>
    </row>
    <row r="8" spans="1:11" ht="111" thickBot="1">
      <c r="A8" s="374"/>
      <c r="B8" s="368"/>
      <c r="C8" s="181" t="s">
        <v>444</v>
      </c>
      <c r="D8" s="181" t="s">
        <v>2972</v>
      </c>
      <c r="E8" s="181" t="s">
        <v>535</v>
      </c>
      <c r="F8" s="181" t="s">
        <v>2973</v>
      </c>
      <c r="G8" s="185">
        <v>10000</v>
      </c>
      <c r="H8" s="181" t="s">
        <v>2103</v>
      </c>
      <c r="I8" s="181" t="s">
        <v>2974</v>
      </c>
      <c r="J8" s="137" t="s">
        <v>423</v>
      </c>
      <c r="K8" s="181" t="s">
        <v>2968</v>
      </c>
    </row>
    <row r="9" spans="1:11" ht="111" thickBot="1">
      <c r="A9" s="374"/>
      <c r="B9" s="368"/>
      <c r="C9" s="181" t="s">
        <v>446</v>
      </c>
      <c r="D9" s="181" t="s">
        <v>2975</v>
      </c>
      <c r="E9" s="181" t="s">
        <v>607</v>
      </c>
      <c r="F9" s="181" t="s">
        <v>2976</v>
      </c>
      <c r="G9" s="209">
        <v>5000</v>
      </c>
      <c r="H9" s="181" t="s">
        <v>2103</v>
      </c>
      <c r="I9" s="137" t="s">
        <v>423</v>
      </c>
      <c r="J9" s="137" t="s">
        <v>423</v>
      </c>
      <c r="K9" s="181" t="s">
        <v>2968</v>
      </c>
    </row>
    <row r="10" spans="1:11" ht="126.75" thickBot="1">
      <c r="A10" s="374"/>
      <c r="B10" s="368"/>
      <c r="C10" s="181" t="s">
        <v>448</v>
      </c>
      <c r="D10" s="181" t="s">
        <v>2977</v>
      </c>
      <c r="E10" s="181" t="s">
        <v>607</v>
      </c>
      <c r="F10" s="181" t="s">
        <v>2978</v>
      </c>
      <c r="G10" s="185">
        <v>30000</v>
      </c>
      <c r="H10" s="181" t="s">
        <v>2979</v>
      </c>
      <c r="I10" s="181" t="s">
        <v>1396</v>
      </c>
      <c r="J10" s="137" t="s">
        <v>423</v>
      </c>
      <c r="K10" s="181" t="s">
        <v>2968</v>
      </c>
    </row>
    <row r="11" spans="1:11" ht="126.75" thickBot="1">
      <c r="A11" s="374"/>
      <c r="B11" s="368"/>
      <c r="C11" s="181" t="s">
        <v>449</v>
      </c>
      <c r="D11" s="181" t="s">
        <v>2980</v>
      </c>
      <c r="E11" s="181" t="s">
        <v>447</v>
      </c>
      <c r="F11" s="181" t="s">
        <v>2981</v>
      </c>
      <c r="G11" s="185">
        <v>10000</v>
      </c>
      <c r="H11" s="181" t="s">
        <v>422</v>
      </c>
      <c r="I11" s="137" t="s">
        <v>423</v>
      </c>
      <c r="J11" s="137" t="s">
        <v>423</v>
      </c>
      <c r="K11" s="181" t="s">
        <v>2968</v>
      </c>
    </row>
    <row r="12" spans="1:11" s="66" customFormat="1" ht="95.25" thickBot="1">
      <c r="A12" s="181"/>
      <c r="B12" s="208"/>
      <c r="C12" s="181">
        <v>1.8</v>
      </c>
      <c r="D12" s="181" t="s">
        <v>2982</v>
      </c>
      <c r="E12" s="181" t="s">
        <v>1026</v>
      </c>
      <c r="F12" s="181" t="s">
        <v>2983</v>
      </c>
      <c r="G12" s="185"/>
      <c r="H12" s="181"/>
      <c r="I12" s="137"/>
      <c r="J12" s="137"/>
      <c r="K12" s="181"/>
    </row>
    <row r="13" spans="1:11" s="66" customFormat="1" ht="66.75" thickBot="1">
      <c r="A13" s="181"/>
      <c r="B13" s="208"/>
      <c r="C13" s="181">
        <v>1.9</v>
      </c>
      <c r="D13" s="210" t="s">
        <v>2984</v>
      </c>
      <c r="E13" s="181" t="s">
        <v>1026</v>
      </c>
      <c r="F13" s="181" t="s">
        <v>2983</v>
      </c>
      <c r="G13" s="185"/>
      <c r="H13" s="181"/>
      <c r="I13" s="137"/>
      <c r="J13" s="137"/>
      <c r="K13" s="181"/>
    </row>
    <row r="14" spans="1:11" ht="111" thickBot="1">
      <c r="A14" s="374"/>
      <c r="B14" s="368" t="s">
        <v>2985</v>
      </c>
      <c r="C14" s="181" t="s">
        <v>450</v>
      </c>
      <c r="D14" s="181" t="s">
        <v>2986</v>
      </c>
      <c r="E14" s="181" t="s">
        <v>906</v>
      </c>
      <c r="F14" s="181" t="s">
        <v>2987</v>
      </c>
      <c r="G14" s="185">
        <v>608000</v>
      </c>
      <c r="H14" s="181" t="s">
        <v>451</v>
      </c>
      <c r="I14" s="181" t="s">
        <v>2974</v>
      </c>
      <c r="J14" s="137" t="s">
        <v>423</v>
      </c>
      <c r="K14" s="181" t="s">
        <v>2968</v>
      </c>
    </row>
    <row r="15" spans="1:11" ht="111" thickBot="1">
      <c r="A15" s="374"/>
      <c r="B15" s="368"/>
      <c r="C15" s="181" t="s">
        <v>452</v>
      </c>
      <c r="D15" s="137" t="s">
        <v>2988</v>
      </c>
      <c r="E15" s="137" t="s">
        <v>271</v>
      </c>
      <c r="F15" s="137" t="s">
        <v>2989</v>
      </c>
      <c r="G15" s="209">
        <v>5000</v>
      </c>
      <c r="H15" s="181" t="s">
        <v>422</v>
      </c>
      <c r="I15" s="181" t="s">
        <v>2974</v>
      </c>
      <c r="J15" s="137" t="s">
        <v>423</v>
      </c>
      <c r="K15" s="181" t="s">
        <v>2968</v>
      </c>
    </row>
    <row r="16" spans="1:11" ht="126.75" thickBot="1">
      <c r="A16" s="374"/>
      <c r="B16" s="368"/>
      <c r="C16" s="181" t="s">
        <v>453</v>
      </c>
      <c r="D16" s="181" t="s">
        <v>2990</v>
      </c>
      <c r="E16" s="181" t="s">
        <v>535</v>
      </c>
      <c r="F16" s="181" t="s">
        <v>2991</v>
      </c>
      <c r="G16" s="209" t="s">
        <v>2992</v>
      </c>
      <c r="H16" s="181" t="s">
        <v>422</v>
      </c>
      <c r="I16" s="181" t="s">
        <v>2974</v>
      </c>
      <c r="J16" s="137" t="s">
        <v>423</v>
      </c>
      <c r="K16" s="181" t="s">
        <v>2968</v>
      </c>
    </row>
    <row r="17" spans="1:11" ht="111" thickBot="1">
      <c r="A17" s="181"/>
      <c r="B17" s="368"/>
      <c r="C17" s="181" t="s">
        <v>454</v>
      </c>
      <c r="D17" s="181" t="s">
        <v>2993</v>
      </c>
      <c r="E17" s="181" t="s">
        <v>271</v>
      </c>
      <c r="F17" s="181" t="s">
        <v>2994</v>
      </c>
      <c r="G17" s="209">
        <v>2100000</v>
      </c>
      <c r="H17" s="181" t="s">
        <v>451</v>
      </c>
      <c r="I17" s="137" t="s">
        <v>423</v>
      </c>
      <c r="J17" s="137" t="s">
        <v>1381</v>
      </c>
      <c r="K17" s="181" t="s">
        <v>2968</v>
      </c>
    </row>
    <row r="18" spans="1:11" ht="126.75" thickBot="1">
      <c r="A18" s="172"/>
      <c r="B18" s="368" t="s">
        <v>2995</v>
      </c>
      <c r="C18" s="181" t="s">
        <v>455</v>
      </c>
      <c r="D18" s="41" t="s">
        <v>2996</v>
      </c>
      <c r="E18" s="181" t="s">
        <v>607</v>
      </c>
      <c r="F18" s="181" t="s">
        <v>2997</v>
      </c>
      <c r="G18" s="209">
        <v>10000</v>
      </c>
      <c r="H18" s="181" t="s">
        <v>2998</v>
      </c>
      <c r="I18" s="137" t="s">
        <v>423</v>
      </c>
      <c r="J18" s="137" t="s">
        <v>423</v>
      </c>
      <c r="K18" s="181" t="s">
        <v>2968</v>
      </c>
    </row>
    <row r="19" spans="1:11" ht="205.5" thickBot="1">
      <c r="A19" s="172"/>
      <c r="B19" s="368"/>
      <c r="C19" s="181" t="s">
        <v>456</v>
      </c>
      <c r="D19" s="181" t="s">
        <v>2999</v>
      </c>
      <c r="E19" s="181" t="s">
        <v>457</v>
      </c>
      <c r="F19" s="181" t="s">
        <v>3000</v>
      </c>
      <c r="G19" s="209">
        <v>10000</v>
      </c>
      <c r="H19" s="181" t="s">
        <v>2998</v>
      </c>
      <c r="I19" s="137" t="s">
        <v>423</v>
      </c>
      <c r="J19" s="137" t="s">
        <v>423</v>
      </c>
      <c r="K19" s="181" t="s">
        <v>2968</v>
      </c>
    </row>
    <row r="20" spans="1:11" ht="111" thickBot="1">
      <c r="A20" s="172"/>
      <c r="B20" s="368"/>
      <c r="C20" s="181" t="s">
        <v>458</v>
      </c>
      <c r="D20" s="41" t="s">
        <v>3001</v>
      </c>
      <c r="E20" s="181" t="s">
        <v>3004</v>
      </c>
      <c r="F20" s="181" t="s">
        <v>3002</v>
      </c>
      <c r="G20" s="209">
        <v>10000</v>
      </c>
      <c r="H20" s="181" t="s">
        <v>2998</v>
      </c>
      <c r="I20" s="137" t="s">
        <v>423</v>
      </c>
      <c r="J20" s="137" t="s">
        <v>423</v>
      </c>
      <c r="K20" s="181" t="s">
        <v>2968</v>
      </c>
    </row>
    <row r="21" spans="1:11" ht="142.5" thickBot="1">
      <c r="A21" s="172"/>
      <c r="B21" s="368"/>
      <c r="C21" s="181">
        <v>3.4</v>
      </c>
      <c r="D21" s="181" t="s">
        <v>3003</v>
      </c>
      <c r="E21" s="181" t="s">
        <v>271</v>
      </c>
      <c r="F21" s="181" t="s">
        <v>3005</v>
      </c>
      <c r="G21" s="209" t="s">
        <v>3006</v>
      </c>
      <c r="H21" s="181" t="s">
        <v>451</v>
      </c>
      <c r="I21" s="137" t="s">
        <v>423</v>
      </c>
      <c r="J21" s="181"/>
      <c r="K21" s="181" t="s">
        <v>2968</v>
      </c>
    </row>
    <row r="22" spans="1:11" ht="111" thickBot="1">
      <c r="A22" s="172"/>
      <c r="B22" s="368"/>
      <c r="C22" s="181" t="s">
        <v>459</v>
      </c>
      <c r="D22" s="181" t="s">
        <v>3007</v>
      </c>
      <c r="E22" s="181" t="s">
        <v>271</v>
      </c>
      <c r="F22" s="181" t="s">
        <v>3008</v>
      </c>
      <c r="G22" s="209" t="s">
        <v>3009</v>
      </c>
      <c r="H22" s="181"/>
      <c r="I22" s="137" t="s">
        <v>423</v>
      </c>
      <c r="J22" s="181"/>
      <c r="K22" s="181" t="s">
        <v>2968</v>
      </c>
    </row>
  </sheetData>
  <sheetProtection/>
  <mergeCells count="10">
    <mergeCell ref="A14:A16"/>
    <mergeCell ref="B14:B17"/>
    <mergeCell ref="B18:B22"/>
    <mergeCell ref="A1:K1"/>
    <mergeCell ref="A2:K2"/>
    <mergeCell ref="A4:B4"/>
    <mergeCell ref="A3:K3"/>
    <mergeCell ref="C4:D4"/>
    <mergeCell ref="A5:A11"/>
    <mergeCell ref="B5:B1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K27"/>
  <sheetViews>
    <sheetView showGridLines="0" zoomScalePageLayoutView="0" workbookViewId="0" topLeftCell="A7">
      <selection activeCell="K6" sqref="K6"/>
    </sheetView>
  </sheetViews>
  <sheetFormatPr defaultColWidth="9.140625" defaultRowHeight="15"/>
  <cols>
    <col min="1" max="1" width="4.7109375" style="0" customWidth="1"/>
    <col min="2" max="2" width="23.8515625" style="0" customWidth="1"/>
    <col min="3" max="3" width="6.28125" style="0" customWidth="1"/>
    <col min="4" max="4" width="21.8515625" style="0" customWidth="1"/>
    <col min="5" max="5" width="14.00390625" style="0" customWidth="1"/>
    <col min="6" max="6" width="15.421875" style="0" customWidth="1"/>
    <col min="7" max="7" width="15.140625" style="0" customWidth="1"/>
    <col min="8" max="8" width="11.00390625" style="0" customWidth="1"/>
    <col min="9" max="9" width="12.8515625" style="0" customWidth="1"/>
    <col min="10" max="10" width="12.421875" style="0" customWidth="1"/>
    <col min="11" max="11" width="24.7109375" style="0" customWidth="1"/>
  </cols>
  <sheetData>
    <row r="1" spans="1:11" ht="21" customHeight="1" thickBot="1">
      <c r="A1" s="337" t="s">
        <v>97</v>
      </c>
      <c r="B1" s="337"/>
      <c r="C1" s="337"/>
      <c r="D1" s="337"/>
      <c r="E1" s="337"/>
      <c r="F1" s="337"/>
      <c r="G1" s="337"/>
      <c r="H1" s="337"/>
      <c r="I1" s="337"/>
      <c r="J1" s="337"/>
      <c r="K1" s="337"/>
    </row>
    <row r="2" spans="1:11" ht="19.5" customHeight="1" thickBot="1">
      <c r="A2" s="338" t="s">
        <v>89</v>
      </c>
      <c r="B2" s="338"/>
      <c r="C2" s="338"/>
      <c r="D2" s="338"/>
      <c r="E2" s="338"/>
      <c r="F2" s="338"/>
      <c r="G2" s="338"/>
      <c r="H2" s="338"/>
      <c r="I2" s="338"/>
      <c r="J2" s="338"/>
      <c r="K2" s="338"/>
    </row>
    <row r="3" spans="1:11" ht="19.5" customHeight="1" thickBot="1">
      <c r="A3" s="337" t="s">
        <v>532</v>
      </c>
      <c r="B3" s="337"/>
      <c r="C3" s="337"/>
      <c r="D3" s="337"/>
      <c r="E3" s="337"/>
      <c r="F3" s="337"/>
      <c r="G3" s="337"/>
      <c r="H3" s="337"/>
      <c r="I3" s="337"/>
      <c r="J3" s="337"/>
      <c r="K3" s="337"/>
    </row>
    <row r="4" spans="1:11" ht="60.75" thickBot="1">
      <c r="A4" s="343" t="str">
        <f>'[2]Tabela A'!B3</f>
        <v>Objektivi </v>
      </c>
      <c r="B4" s="343"/>
      <c r="C4" s="343" t="str">
        <f>'[2]Tabela A'!D3</f>
        <v>Aktivitetet </v>
      </c>
      <c r="D4" s="343"/>
      <c r="E4" s="71" t="str">
        <f>'[2]Tabela A'!F3</f>
        <v>Afati Kohor </v>
      </c>
      <c r="F4" s="71" t="str">
        <f>'[2]Tabela A'!G3</f>
        <v>Treguesi i matjes</v>
      </c>
      <c r="G4" s="71" t="str">
        <f>'[2]Tabela A'!H3</f>
        <v>Kosto finaciare</v>
      </c>
      <c r="H4" s="71" t="str">
        <f>'[2]Tabela A'!I3</f>
        <v>Institucionet e përfshira</v>
      </c>
      <c r="I4" s="71" t="s">
        <v>96</v>
      </c>
      <c r="J4" s="71" t="s">
        <v>126</v>
      </c>
      <c r="K4" s="71" t="s">
        <v>85</v>
      </c>
    </row>
    <row r="5" spans="1:11" ht="126" customHeight="1" thickBot="1">
      <c r="A5" s="335">
        <v>1</v>
      </c>
      <c r="B5" s="342" t="s">
        <v>3010</v>
      </c>
      <c r="C5" s="67">
        <v>1.1</v>
      </c>
      <c r="D5" s="67" t="s">
        <v>1032</v>
      </c>
      <c r="E5" s="67" t="s">
        <v>299</v>
      </c>
      <c r="F5" s="67" t="s">
        <v>3011</v>
      </c>
      <c r="G5" s="186">
        <v>16620</v>
      </c>
      <c r="H5" s="67" t="s">
        <v>3016</v>
      </c>
      <c r="I5" s="67"/>
      <c r="J5" s="67"/>
      <c r="K5" s="67" t="s">
        <v>3064</v>
      </c>
    </row>
    <row r="6" spans="1:11" ht="70.5" customHeight="1" thickBot="1">
      <c r="A6" s="335"/>
      <c r="B6" s="342"/>
      <c r="C6" s="67">
        <v>1.2</v>
      </c>
      <c r="D6" s="67" t="s">
        <v>3012</v>
      </c>
      <c r="E6" s="67" t="s">
        <v>299</v>
      </c>
      <c r="F6" s="67" t="s">
        <v>3013</v>
      </c>
      <c r="G6" s="67"/>
      <c r="H6" s="67" t="s">
        <v>505</v>
      </c>
      <c r="I6" s="67"/>
      <c r="J6" s="67"/>
      <c r="K6" s="67" t="s">
        <v>3065</v>
      </c>
    </row>
    <row r="7" spans="1:11" ht="115.5" customHeight="1" thickBot="1">
      <c r="A7" s="335"/>
      <c r="B7" s="342"/>
      <c r="C7" s="67">
        <v>1.3</v>
      </c>
      <c r="D7" s="67" t="s">
        <v>3014</v>
      </c>
      <c r="E7" s="67" t="s">
        <v>506</v>
      </c>
      <c r="F7" s="67" t="s">
        <v>3015</v>
      </c>
      <c r="G7" s="175">
        <v>70000</v>
      </c>
      <c r="H7" s="67" t="s">
        <v>3016</v>
      </c>
      <c r="I7" s="67"/>
      <c r="J7" s="67"/>
      <c r="K7" s="67"/>
    </row>
    <row r="8" spans="1:11" ht="99.75" thickBot="1">
      <c r="A8" s="335"/>
      <c r="B8" s="342"/>
      <c r="C8" s="203">
        <v>1.4</v>
      </c>
      <c r="D8" s="67" t="s">
        <v>3017</v>
      </c>
      <c r="E8" s="67" t="s">
        <v>271</v>
      </c>
      <c r="F8" s="67" t="s">
        <v>3018</v>
      </c>
      <c r="G8" s="175">
        <v>10000</v>
      </c>
      <c r="H8" s="67" t="s">
        <v>507</v>
      </c>
      <c r="I8" s="67"/>
      <c r="J8" s="67"/>
      <c r="K8" s="67"/>
    </row>
    <row r="9" spans="1:11" ht="65.25" customHeight="1" thickBot="1">
      <c r="A9" s="335"/>
      <c r="B9" s="342"/>
      <c r="C9" s="67">
        <v>1.5</v>
      </c>
      <c r="D9" s="67" t="s">
        <v>3019</v>
      </c>
      <c r="E9" s="67" t="s">
        <v>271</v>
      </c>
      <c r="F9" s="67" t="s">
        <v>3020</v>
      </c>
      <c r="G9" s="133"/>
      <c r="H9" s="67" t="s">
        <v>507</v>
      </c>
      <c r="I9" s="67"/>
      <c r="J9" s="67"/>
      <c r="K9" s="67" t="s">
        <v>3021</v>
      </c>
    </row>
    <row r="10" spans="1:11" ht="163.5" customHeight="1" thickBot="1">
      <c r="A10" s="335">
        <v>2</v>
      </c>
      <c r="B10" s="342" t="s">
        <v>3022</v>
      </c>
      <c r="C10" s="67">
        <v>2.1</v>
      </c>
      <c r="D10" s="67" t="s">
        <v>3023</v>
      </c>
      <c r="E10" s="211" t="s">
        <v>271</v>
      </c>
      <c r="F10" s="67" t="s">
        <v>3024</v>
      </c>
      <c r="G10" s="212">
        <v>64681</v>
      </c>
      <c r="H10" s="67" t="s">
        <v>3025</v>
      </c>
      <c r="I10" s="67"/>
      <c r="J10" s="67" t="s">
        <v>3026</v>
      </c>
      <c r="K10" s="67" t="s">
        <v>3027</v>
      </c>
    </row>
    <row r="11" spans="1:11" ht="163.5" customHeight="1" thickBot="1">
      <c r="A11" s="335"/>
      <c r="B11" s="342"/>
      <c r="C11" s="67">
        <v>2.2</v>
      </c>
      <c r="D11" s="67" t="s">
        <v>3028</v>
      </c>
      <c r="E11" s="67" t="s">
        <v>271</v>
      </c>
      <c r="F11" s="67" t="s">
        <v>3029</v>
      </c>
      <c r="G11" s="133" t="s">
        <v>3030</v>
      </c>
      <c r="H11" s="67" t="s">
        <v>3031</v>
      </c>
      <c r="I11" s="67"/>
      <c r="J11" s="67" t="s">
        <v>3026</v>
      </c>
      <c r="K11" s="67" t="s">
        <v>3032</v>
      </c>
    </row>
    <row r="12" spans="1:11" ht="165" customHeight="1" thickBot="1">
      <c r="A12" s="335"/>
      <c r="B12" s="342"/>
      <c r="C12" s="67">
        <v>2.3</v>
      </c>
      <c r="D12" s="213" t="s">
        <v>3033</v>
      </c>
      <c r="E12" s="213" t="s">
        <v>271</v>
      </c>
      <c r="F12" s="67" t="s">
        <v>3034</v>
      </c>
      <c r="G12" s="213" t="s">
        <v>3035</v>
      </c>
      <c r="H12" s="67" t="s">
        <v>3036</v>
      </c>
      <c r="I12" s="67"/>
      <c r="J12" s="67" t="s">
        <v>3026</v>
      </c>
      <c r="K12" s="67" t="s">
        <v>3032</v>
      </c>
    </row>
    <row r="13" spans="1:11" ht="163.5" customHeight="1" thickBot="1">
      <c r="A13" s="335"/>
      <c r="B13" s="342"/>
      <c r="C13" s="130">
        <v>2.4</v>
      </c>
      <c r="D13" s="67" t="s">
        <v>3037</v>
      </c>
      <c r="E13" s="67" t="s">
        <v>510</v>
      </c>
      <c r="F13" s="67" t="s">
        <v>3038</v>
      </c>
      <c r="G13" s="213" t="s">
        <v>511</v>
      </c>
      <c r="H13" s="67" t="s">
        <v>508</v>
      </c>
      <c r="I13" s="67"/>
      <c r="J13" s="67" t="s">
        <v>509</v>
      </c>
      <c r="K13" s="67" t="s">
        <v>3043</v>
      </c>
    </row>
    <row r="14" spans="1:11" ht="409.5" thickBot="1">
      <c r="A14" s="342">
        <v>3</v>
      </c>
      <c r="B14" s="335" t="s">
        <v>3040</v>
      </c>
      <c r="C14" s="67">
        <v>3.1</v>
      </c>
      <c r="D14" s="67" t="s">
        <v>3041</v>
      </c>
      <c r="E14" s="67" t="s">
        <v>512</v>
      </c>
      <c r="F14" s="67" t="s">
        <v>3042</v>
      </c>
      <c r="G14" s="171">
        <v>510000</v>
      </c>
      <c r="H14" s="67" t="s">
        <v>507</v>
      </c>
      <c r="I14" s="67"/>
      <c r="J14" s="67"/>
      <c r="K14" s="67" t="s">
        <v>3039</v>
      </c>
    </row>
    <row r="15" spans="1:11" ht="409.5" thickBot="1">
      <c r="A15" s="342"/>
      <c r="B15" s="335"/>
      <c r="C15" s="67">
        <v>3.2</v>
      </c>
      <c r="D15" s="67" t="s">
        <v>3044</v>
      </c>
      <c r="E15" s="67" t="s">
        <v>513</v>
      </c>
      <c r="F15" s="67" t="s">
        <v>514</v>
      </c>
      <c r="G15" s="164">
        <v>1270000</v>
      </c>
      <c r="H15" s="67" t="s">
        <v>507</v>
      </c>
      <c r="I15" s="67"/>
      <c r="J15" s="67"/>
      <c r="K15" s="67"/>
    </row>
    <row r="16" spans="1:11" ht="66.75" customHeight="1" thickBot="1">
      <c r="A16" s="342"/>
      <c r="B16" s="335"/>
      <c r="C16" s="67">
        <v>3.3</v>
      </c>
      <c r="D16" s="67" t="s">
        <v>3045</v>
      </c>
      <c r="E16" s="67" t="s">
        <v>515</v>
      </c>
      <c r="F16" s="67" t="s">
        <v>3046</v>
      </c>
      <c r="G16" s="67"/>
      <c r="H16" s="67" t="s">
        <v>507</v>
      </c>
      <c r="I16" s="67"/>
      <c r="J16" s="67"/>
      <c r="K16" s="67" t="s">
        <v>516</v>
      </c>
    </row>
    <row r="17" spans="1:11" ht="409.5" thickBot="1">
      <c r="A17" s="342"/>
      <c r="B17" s="335"/>
      <c r="C17" s="67">
        <v>3.4</v>
      </c>
      <c r="D17" s="67" t="s">
        <v>3047</v>
      </c>
      <c r="E17" s="67" t="s">
        <v>517</v>
      </c>
      <c r="F17" s="67" t="s">
        <v>3048</v>
      </c>
      <c r="G17" s="67"/>
      <c r="H17" s="67" t="s">
        <v>507</v>
      </c>
      <c r="I17" s="67"/>
      <c r="J17" s="67"/>
      <c r="K17" s="67"/>
    </row>
    <row r="18" spans="1:11" ht="409.5" thickBot="1">
      <c r="A18" s="342"/>
      <c r="B18" s="335"/>
      <c r="C18" s="67">
        <v>3.5</v>
      </c>
      <c r="D18" s="67" t="s">
        <v>3049</v>
      </c>
      <c r="E18" s="67" t="s">
        <v>518</v>
      </c>
      <c r="F18" s="67" t="s">
        <v>3050</v>
      </c>
      <c r="G18" s="67"/>
      <c r="H18" s="67" t="s">
        <v>507</v>
      </c>
      <c r="I18" s="67"/>
      <c r="J18" s="67"/>
      <c r="K18" s="67"/>
    </row>
    <row r="19" spans="1:11" ht="183" customHeight="1" thickBot="1">
      <c r="A19" s="68"/>
      <c r="B19" s="335"/>
      <c r="C19" s="67">
        <v>3.6</v>
      </c>
      <c r="D19" s="42" t="s">
        <v>3051</v>
      </c>
      <c r="E19" s="67" t="s">
        <v>519</v>
      </c>
      <c r="F19" s="67" t="s">
        <v>3052</v>
      </c>
      <c r="G19" s="67">
        <v>235000</v>
      </c>
      <c r="H19" s="67" t="s">
        <v>507</v>
      </c>
      <c r="I19" s="67"/>
      <c r="J19" s="67"/>
      <c r="K19" s="67" t="s">
        <v>520</v>
      </c>
    </row>
    <row r="20" spans="1:11" ht="176.25" customHeight="1" thickBot="1">
      <c r="A20" s="68"/>
      <c r="B20" s="335"/>
      <c r="C20" s="67">
        <v>3.7</v>
      </c>
      <c r="D20" s="17" t="s">
        <v>521</v>
      </c>
      <c r="E20" s="43" t="s">
        <v>271</v>
      </c>
      <c r="F20" s="67"/>
      <c r="G20" s="67"/>
      <c r="H20" s="67"/>
      <c r="I20" s="67"/>
      <c r="J20" s="67"/>
      <c r="K20" s="67"/>
    </row>
    <row r="21" spans="1:11" ht="100.5" customHeight="1" thickBot="1">
      <c r="A21" s="68"/>
      <c r="B21" s="335"/>
      <c r="C21" s="67">
        <v>3.8</v>
      </c>
      <c r="D21" s="17" t="s">
        <v>522</v>
      </c>
      <c r="E21" s="67" t="s">
        <v>523</v>
      </c>
      <c r="F21" s="67" t="s">
        <v>524</v>
      </c>
      <c r="G21" s="67" t="s">
        <v>525</v>
      </c>
      <c r="H21" s="67"/>
      <c r="I21" s="67"/>
      <c r="J21" s="67"/>
      <c r="K21" s="67"/>
    </row>
    <row r="22" spans="1:11" ht="104.25" customHeight="1" hidden="1">
      <c r="A22" s="68"/>
      <c r="B22" s="335"/>
      <c r="C22" s="67"/>
      <c r="D22" s="17"/>
      <c r="E22" s="67"/>
      <c r="F22" s="67"/>
      <c r="G22" s="67"/>
      <c r="H22" s="67"/>
      <c r="I22" s="67"/>
      <c r="J22" s="67"/>
      <c r="K22" s="67"/>
    </row>
    <row r="23" spans="1:11" ht="104.25" customHeight="1" thickBot="1">
      <c r="A23" s="68"/>
      <c r="B23" s="335"/>
      <c r="C23" s="67">
        <v>3.9</v>
      </c>
      <c r="D23" s="17" t="s">
        <v>3053</v>
      </c>
      <c r="E23" s="67" t="s">
        <v>903</v>
      </c>
      <c r="F23" s="67"/>
      <c r="G23" s="67"/>
      <c r="H23" s="67"/>
      <c r="I23" s="67"/>
      <c r="J23" s="67"/>
      <c r="K23" s="67"/>
    </row>
    <row r="24" spans="1:11" ht="339.75" customHeight="1" thickBot="1">
      <c r="A24" s="375">
        <v>4</v>
      </c>
      <c r="B24" s="333" t="s">
        <v>3054</v>
      </c>
      <c r="C24" s="67">
        <v>4.1</v>
      </c>
      <c r="D24" s="67" t="s">
        <v>3055</v>
      </c>
      <c r="E24" s="67" t="s">
        <v>271</v>
      </c>
      <c r="F24" s="67" t="s">
        <v>3056</v>
      </c>
      <c r="G24" s="67" t="s">
        <v>526</v>
      </c>
      <c r="H24" s="67" t="s">
        <v>507</v>
      </c>
      <c r="I24" s="67"/>
      <c r="J24" s="67"/>
      <c r="K24" s="67" t="s">
        <v>3057</v>
      </c>
    </row>
    <row r="25" spans="1:11" ht="126.75" customHeight="1" thickBot="1">
      <c r="A25" s="375"/>
      <c r="B25" s="333"/>
      <c r="C25" s="67">
        <v>4.2</v>
      </c>
      <c r="D25" s="67" t="s">
        <v>527</v>
      </c>
      <c r="E25" s="67" t="s">
        <v>271</v>
      </c>
      <c r="F25" s="67" t="s">
        <v>3058</v>
      </c>
      <c r="G25" s="67" t="s">
        <v>528</v>
      </c>
      <c r="H25" s="67" t="s">
        <v>507</v>
      </c>
      <c r="I25" s="67"/>
      <c r="J25" s="67"/>
      <c r="K25" s="67"/>
    </row>
    <row r="26" spans="1:11" ht="137.25" customHeight="1" thickBot="1">
      <c r="A26" s="375"/>
      <c r="B26" s="333"/>
      <c r="C26" s="67">
        <v>4.3</v>
      </c>
      <c r="D26" s="67" t="s">
        <v>3059</v>
      </c>
      <c r="E26" s="67" t="s">
        <v>903</v>
      </c>
      <c r="F26" s="67" t="s">
        <v>3060</v>
      </c>
      <c r="G26" s="67" t="s">
        <v>529</v>
      </c>
      <c r="H26" s="67" t="s">
        <v>507</v>
      </c>
      <c r="I26" s="67"/>
      <c r="J26" s="67"/>
      <c r="K26" s="67"/>
    </row>
    <row r="27" spans="1:11" ht="249.75" customHeight="1" thickBot="1">
      <c r="A27" s="214"/>
      <c r="B27" s="333"/>
      <c r="C27" s="67">
        <v>4.4</v>
      </c>
      <c r="D27" s="67" t="s">
        <v>3061</v>
      </c>
      <c r="E27" s="67" t="s">
        <v>530</v>
      </c>
      <c r="F27" s="67" t="s">
        <v>3062</v>
      </c>
      <c r="G27" s="67" t="s">
        <v>531</v>
      </c>
      <c r="H27" s="67" t="s">
        <v>507</v>
      </c>
      <c r="I27" s="67"/>
      <c r="J27" s="67"/>
      <c r="K27" s="67" t="s">
        <v>3063</v>
      </c>
    </row>
  </sheetData>
  <sheetProtection/>
  <mergeCells count="13">
    <mergeCell ref="A10:A13"/>
    <mergeCell ref="B10:B13"/>
    <mergeCell ref="A14:A18"/>
    <mergeCell ref="A1:K1"/>
    <mergeCell ref="A2:K2"/>
    <mergeCell ref="A4:B4"/>
    <mergeCell ref="C4:D4"/>
    <mergeCell ref="A24:A26"/>
    <mergeCell ref="B24:B27"/>
    <mergeCell ref="B14:B23"/>
    <mergeCell ref="A3:K3"/>
    <mergeCell ref="A5:A9"/>
    <mergeCell ref="B5:B9"/>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18"/>
  <sheetViews>
    <sheetView showGridLines="0" zoomScalePageLayoutView="0" workbookViewId="0" topLeftCell="A18">
      <selection activeCell="K18" sqref="K18"/>
    </sheetView>
  </sheetViews>
  <sheetFormatPr defaultColWidth="9.140625" defaultRowHeight="15"/>
  <cols>
    <col min="1" max="1" width="3.57421875" style="0" customWidth="1"/>
    <col min="2" max="2" width="22.57421875" style="0" customWidth="1"/>
    <col min="3" max="3" width="4.7109375" style="0" customWidth="1"/>
    <col min="4" max="4" width="14.8515625" style="0" customWidth="1"/>
    <col min="6" max="6" width="17.140625" style="0" customWidth="1"/>
    <col min="7" max="7" width="15.8515625" style="0" customWidth="1"/>
    <col min="8" max="8" width="18.00390625" style="0" customWidth="1"/>
    <col min="9" max="9" width="13.28125" style="0" customWidth="1"/>
    <col min="11" max="11" width="13.57421875" style="0" customWidth="1"/>
  </cols>
  <sheetData>
    <row r="1" spans="1:11" ht="21" customHeight="1" thickBot="1">
      <c r="A1" s="337" t="s">
        <v>97</v>
      </c>
      <c r="B1" s="337"/>
      <c r="C1" s="337"/>
      <c r="D1" s="337"/>
      <c r="E1" s="337"/>
      <c r="F1" s="337"/>
      <c r="G1" s="337"/>
      <c r="H1" s="337"/>
      <c r="I1" s="337"/>
      <c r="J1" s="337"/>
      <c r="K1" s="337"/>
    </row>
    <row r="2" spans="1:11" ht="19.5" customHeight="1" thickBot="1">
      <c r="A2" s="338" t="s">
        <v>89</v>
      </c>
      <c r="B2" s="338"/>
      <c r="C2" s="338"/>
      <c r="D2" s="338"/>
      <c r="E2" s="338"/>
      <c r="F2" s="338"/>
      <c r="G2" s="338"/>
      <c r="H2" s="338"/>
      <c r="I2" s="338"/>
      <c r="J2" s="338"/>
      <c r="K2" s="338"/>
    </row>
    <row r="3" spans="1:11" ht="19.5" customHeight="1" thickBot="1">
      <c r="A3" s="337" t="s">
        <v>3066</v>
      </c>
      <c r="B3" s="337"/>
      <c r="C3" s="337"/>
      <c r="D3" s="337"/>
      <c r="E3" s="337"/>
      <c r="F3" s="337"/>
      <c r="G3" s="337"/>
      <c r="H3" s="337"/>
      <c r="I3" s="337"/>
      <c r="J3" s="337"/>
      <c r="K3" s="337"/>
    </row>
    <row r="4" spans="1:11" ht="75.75" thickBot="1">
      <c r="A4" s="376" t="str">
        <f>'[1]Tabela A'!B3</f>
        <v>Objektivi </v>
      </c>
      <c r="B4" s="376"/>
      <c r="C4" s="376" t="str">
        <f>'[1]Tabela A'!D3</f>
        <v>Aktivitetet </v>
      </c>
      <c r="D4" s="376"/>
      <c r="E4" s="215" t="str">
        <f>'[1]Tabela A'!F3</f>
        <v>Afati Kohor </v>
      </c>
      <c r="F4" s="215" t="str">
        <f>'[1]Tabela A'!G3</f>
        <v>Treguesi i matjes</v>
      </c>
      <c r="G4" s="215" t="str">
        <f>'[1]Tabela A'!H3</f>
        <v>Kosto finaciare</v>
      </c>
      <c r="H4" s="215" t="str">
        <f>'[1]Tabela A'!I3</f>
        <v>Institucionet e përfshira</v>
      </c>
      <c r="I4" s="215" t="s">
        <v>96</v>
      </c>
      <c r="J4" s="215" t="s">
        <v>126</v>
      </c>
      <c r="K4" s="215" t="s">
        <v>85</v>
      </c>
    </row>
    <row r="5" spans="1:11" ht="409.5" thickBot="1">
      <c r="A5" s="333">
        <v>1</v>
      </c>
      <c r="B5" s="333" t="s">
        <v>3067</v>
      </c>
      <c r="C5" s="67">
        <v>1.1</v>
      </c>
      <c r="D5" s="67" t="s">
        <v>3068</v>
      </c>
      <c r="E5" s="67" t="s">
        <v>530</v>
      </c>
      <c r="F5" s="67" t="s">
        <v>3069</v>
      </c>
      <c r="G5" s="131">
        <v>2085995</v>
      </c>
      <c r="H5" s="67" t="s">
        <v>460</v>
      </c>
      <c r="I5" s="67"/>
      <c r="J5" s="67"/>
      <c r="K5" s="67" t="s">
        <v>1626</v>
      </c>
    </row>
    <row r="6" spans="1:11" ht="409.5" thickBot="1">
      <c r="A6" s="333"/>
      <c r="B6" s="333"/>
      <c r="C6" s="67">
        <v>1.2</v>
      </c>
      <c r="D6" s="67" t="s">
        <v>3070</v>
      </c>
      <c r="E6" s="67" t="s">
        <v>530</v>
      </c>
      <c r="F6" s="67" t="s">
        <v>3071</v>
      </c>
      <c r="G6" s="131">
        <v>317000</v>
      </c>
      <c r="H6" s="67" t="s">
        <v>3072</v>
      </c>
      <c r="I6" s="67"/>
      <c r="J6" s="67"/>
      <c r="K6" s="67" t="s">
        <v>1626</v>
      </c>
    </row>
    <row r="7" spans="1:11" ht="132.75" thickBot="1">
      <c r="A7" s="333"/>
      <c r="B7" s="333"/>
      <c r="C7" s="67"/>
      <c r="D7" s="67" t="s">
        <v>3073</v>
      </c>
      <c r="E7" s="67" t="s">
        <v>530</v>
      </c>
      <c r="F7" s="67" t="s">
        <v>3074</v>
      </c>
      <c r="G7" s="131">
        <v>100000</v>
      </c>
      <c r="H7" s="67" t="s">
        <v>3075</v>
      </c>
      <c r="I7" s="67" t="s">
        <v>3076</v>
      </c>
      <c r="J7" s="67"/>
      <c r="K7" s="67" t="s">
        <v>3077</v>
      </c>
    </row>
    <row r="8" spans="1:11" ht="409.5" thickBot="1">
      <c r="A8" s="333"/>
      <c r="B8" s="333"/>
      <c r="C8" s="67"/>
      <c r="D8" s="67" t="s">
        <v>3078</v>
      </c>
      <c r="E8" s="67" t="s">
        <v>530</v>
      </c>
      <c r="F8" s="67" t="s">
        <v>3079</v>
      </c>
      <c r="G8" s="131" t="s">
        <v>462</v>
      </c>
      <c r="H8" s="67" t="s">
        <v>463</v>
      </c>
      <c r="I8" s="67"/>
      <c r="J8" s="67"/>
      <c r="K8" s="67" t="s">
        <v>464</v>
      </c>
    </row>
    <row r="9" spans="1:11" ht="132.75" thickBot="1">
      <c r="A9" s="333"/>
      <c r="B9" s="333"/>
      <c r="C9" s="67">
        <v>1.3</v>
      </c>
      <c r="D9" s="67" t="s">
        <v>3080</v>
      </c>
      <c r="E9" s="67" t="s">
        <v>530</v>
      </c>
      <c r="F9" s="40" t="s">
        <v>3081</v>
      </c>
      <c r="G9" s="131">
        <v>40000</v>
      </c>
      <c r="H9" s="67" t="s">
        <v>3075</v>
      </c>
      <c r="I9" s="67"/>
      <c r="J9" s="67"/>
      <c r="K9" s="67" t="s">
        <v>3082</v>
      </c>
    </row>
    <row r="10" spans="1:11" ht="409.5" thickBot="1">
      <c r="A10" s="333">
        <v>2</v>
      </c>
      <c r="B10" s="333" t="s">
        <v>3083</v>
      </c>
      <c r="C10" s="216">
        <v>2.1</v>
      </c>
      <c r="D10" s="67" t="s">
        <v>3084</v>
      </c>
      <c r="E10" s="67" t="s">
        <v>530</v>
      </c>
      <c r="F10" s="67" t="s">
        <v>3085</v>
      </c>
      <c r="G10" s="216">
        <v>20000</v>
      </c>
      <c r="H10" s="67" t="s">
        <v>3086</v>
      </c>
      <c r="I10" s="67" t="s">
        <v>3087</v>
      </c>
      <c r="J10" s="216"/>
      <c r="K10" s="216"/>
    </row>
    <row r="11" spans="1:11" ht="409.5" thickBot="1">
      <c r="A11" s="333"/>
      <c r="B11" s="333"/>
      <c r="C11" s="216">
        <v>2.2</v>
      </c>
      <c r="D11" s="67" t="s">
        <v>3088</v>
      </c>
      <c r="E11" s="67" t="s">
        <v>530</v>
      </c>
      <c r="F11" s="67" t="s">
        <v>3089</v>
      </c>
      <c r="G11" s="217">
        <v>11000</v>
      </c>
      <c r="H11" s="67" t="s">
        <v>3090</v>
      </c>
      <c r="I11" s="67" t="s">
        <v>3087</v>
      </c>
      <c r="J11" s="216"/>
      <c r="K11" s="216" t="s">
        <v>465</v>
      </c>
    </row>
    <row r="12" spans="1:11" ht="409.5" thickBot="1">
      <c r="A12" s="333"/>
      <c r="B12" s="333"/>
      <c r="C12" s="216">
        <v>2.3</v>
      </c>
      <c r="D12" s="67" t="s">
        <v>3091</v>
      </c>
      <c r="E12" s="67" t="s">
        <v>923</v>
      </c>
      <c r="F12" s="67" t="s">
        <v>3092</v>
      </c>
      <c r="G12" s="216">
        <v>15000</v>
      </c>
      <c r="H12" s="67" t="s">
        <v>3093</v>
      </c>
      <c r="I12" s="67" t="s">
        <v>3090</v>
      </c>
      <c r="J12" s="216"/>
      <c r="K12" s="216" t="s">
        <v>465</v>
      </c>
    </row>
    <row r="13" spans="1:11" ht="409.5" thickBot="1">
      <c r="A13" s="333"/>
      <c r="B13" s="333"/>
      <c r="C13" s="216">
        <v>2.4</v>
      </c>
      <c r="D13" s="67" t="s">
        <v>3094</v>
      </c>
      <c r="E13" s="67" t="s">
        <v>530</v>
      </c>
      <c r="F13" s="67" t="s">
        <v>3095</v>
      </c>
      <c r="G13" s="216">
        <v>16000</v>
      </c>
      <c r="H13" s="67" t="s">
        <v>466</v>
      </c>
      <c r="I13" s="67" t="s">
        <v>3096</v>
      </c>
      <c r="J13" s="216"/>
      <c r="K13" s="216" t="s">
        <v>465</v>
      </c>
    </row>
    <row r="14" spans="1:11" ht="409.5" thickBot="1">
      <c r="A14" s="333"/>
      <c r="B14" s="333"/>
      <c r="C14" s="216">
        <v>2.5</v>
      </c>
      <c r="D14" s="67" t="s">
        <v>3097</v>
      </c>
      <c r="E14" s="67" t="s">
        <v>846</v>
      </c>
      <c r="F14" s="67" t="s">
        <v>3098</v>
      </c>
      <c r="G14" s="216">
        <v>12000</v>
      </c>
      <c r="H14" s="67" t="s">
        <v>3099</v>
      </c>
      <c r="I14" s="67" t="s">
        <v>3090</v>
      </c>
      <c r="J14" s="216"/>
      <c r="K14" s="216" t="s">
        <v>465</v>
      </c>
    </row>
    <row r="15" spans="1:11" ht="409.5" thickBot="1">
      <c r="A15" s="333">
        <v>3</v>
      </c>
      <c r="B15" s="333" t="s">
        <v>3100</v>
      </c>
      <c r="C15" s="216">
        <v>3.1</v>
      </c>
      <c r="D15" s="67" t="s">
        <v>3101</v>
      </c>
      <c r="E15" s="67" t="s">
        <v>530</v>
      </c>
      <c r="F15" s="67" t="s">
        <v>3102</v>
      </c>
      <c r="G15" s="217">
        <v>16500</v>
      </c>
      <c r="H15" s="216"/>
      <c r="I15" s="216"/>
      <c r="J15" s="216"/>
      <c r="K15" s="67" t="s">
        <v>467</v>
      </c>
    </row>
    <row r="16" spans="1:11" ht="409.5" thickBot="1">
      <c r="A16" s="333"/>
      <c r="B16" s="333"/>
      <c r="C16" s="216">
        <v>3.3</v>
      </c>
      <c r="D16" s="67" t="s">
        <v>468</v>
      </c>
      <c r="E16" s="67" t="s">
        <v>530</v>
      </c>
      <c r="F16" s="67" t="s">
        <v>926</v>
      </c>
      <c r="G16" s="217">
        <v>7000</v>
      </c>
      <c r="H16" s="67" t="s">
        <v>3103</v>
      </c>
      <c r="I16" s="216"/>
      <c r="J16" s="216"/>
      <c r="K16" s="67" t="s">
        <v>3104</v>
      </c>
    </row>
    <row r="17" spans="1:11" ht="409.5" thickBot="1">
      <c r="A17" s="333"/>
      <c r="B17" s="333"/>
      <c r="C17" s="216">
        <v>3.4</v>
      </c>
      <c r="D17" s="67" t="s">
        <v>3105</v>
      </c>
      <c r="E17" s="67" t="s">
        <v>530</v>
      </c>
      <c r="F17" s="67" t="s">
        <v>3106</v>
      </c>
      <c r="G17" s="217">
        <v>15000</v>
      </c>
      <c r="H17" s="216" t="s">
        <v>283</v>
      </c>
      <c r="I17" s="216"/>
      <c r="J17" s="216"/>
      <c r="K17" s="67" t="s">
        <v>469</v>
      </c>
    </row>
    <row r="18" spans="1:11" ht="409.5" thickBot="1">
      <c r="A18" s="333"/>
      <c r="B18" s="333"/>
      <c r="C18" s="216">
        <v>3.5</v>
      </c>
      <c r="D18" s="67" t="s">
        <v>3107</v>
      </c>
      <c r="E18" s="67" t="s">
        <v>530</v>
      </c>
      <c r="F18" s="67" t="s">
        <v>3108</v>
      </c>
      <c r="G18" s="217">
        <v>13000</v>
      </c>
      <c r="H18" s="67" t="s">
        <v>3109</v>
      </c>
      <c r="I18" s="216"/>
      <c r="J18" s="216"/>
      <c r="K18" s="67" t="s">
        <v>3110</v>
      </c>
    </row>
  </sheetData>
  <sheetProtection/>
  <mergeCells count="11">
    <mergeCell ref="A1:K1"/>
    <mergeCell ref="A2:K2"/>
    <mergeCell ref="A4:B4"/>
    <mergeCell ref="C4:D4"/>
    <mergeCell ref="A3:K3"/>
    <mergeCell ref="A5:A9"/>
    <mergeCell ref="B5:B9"/>
    <mergeCell ref="A10:A14"/>
    <mergeCell ref="B10:B14"/>
    <mergeCell ref="A15:A18"/>
    <mergeCell ref="B15:B1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L22"/>
  <sheetViews>
    <sheetView showGridLines="0" zoomScalePageLayoutView="0" workbookViewId="0" topLeftCell="A14">
      <selection activeCell="L16" sqref="L16"/>
    </sheetView>
  </sheetViews>
  <sheetFormatPr defaultColWidth="9.140625" defaultRowHeight="15"/>
  <cols>
    <col min="1" max="1" width="3.28125" style="2" customWidth="1"/>
    <col min="2" max="2" width="26.7109375" style="2" customWidth="1"/>
    <col min="3" max="3" width="5.00390625" style="22" customWidth="1"/>
    <col min="4" max="4" width="19.00390625" style="2" customWidth="1"/>
    <col min="5" max="5" width="10.28125" style="21" customWidth="1"/>
    <col min="6" max="6" width="25.00390625" style="2" customWidth="1"/>
    <col min="7" max="7" width="13.00390625" style="21" customWidth="1"/>
    <col min="8" max="8" width="14.28125" style="21" customWidth="1"/>
    <col min="9" max="9" width="15.00390625" style="21" customWidth="1"/>
    <col min="10" max="10" width="15.00390625" style="2" customWidth="1"/>
    <col min="11" max="11" width="15.7109375" style="2" customWidth="1"/>
    <col min="12" max="16384" width="9.140625" style="2" customWidth="1"/>
  </cols>
  <sheetData>
    <row r="1" spans="1:12" s="11" customFormat="1" ht="23.25" customHeight="1" thickBot="1">
      <c r="A1" s="337" t="s">
        <v>97</v>
      </c>
      <c r="B1" s="337"/>
      <c r="C1" s="337"/>
      <c r="D1" s="337"/>
      <c r="E1" s="337"/>
      <c r="F1" s="337"/>
      <c r="G1" s="337"/>
      <c r="H1" s="337"/>
      <c r="I1" s="337"/>
      <c r="J1" s="337"/>
      <c r="K1" s="337"/>
      <c r="L1" s="218"/>
    </row>
    <row r="2" spans="1:12" s="10" customFormat="1" ht="31.5" customHeight="1" thickBot="1">
      <c r="A2" s="338" t="s">
        <v>933</v>
      </c>
      <c r="B2" s="338"/>
      <c r="C2" s="338"/>
      <c r="D2" s="338"/>
      <c r="E2" s="338"/>
      <c r="F2" s="338"/>
      <c r="G2" s="338"/>
      <c r="H2" s="338"/>
      <c r="I2" s="338"/>
      <c r="J2" s="338"/>
      <c r="K2" s="338"/>
      <c r="L2" s="219"/>
    </row>
    <row r="3" spans="1:12" s="12" customFormat="1" ht="24" customHeight="1" thickBot="1">
      <c r="A3" s="337" t="s">
        <v>1021</v>
      </c>
      <c r="B3" s="337"/>
      <c r="C3" s="337"/>
      <c r="D3" s="337"/>
      <c r="E3" s="337"/>
      <c r="F3" s="337"/>
      <c r="G3" s="337"/>
      <c r="H3" s="337"/>
      <c r="I3" s="337"/>
      <c r="J3" s="337"/>
      <c r="K3" s="337"/>
      <c r="L3" s="220"/>
    </row>
    <row r="4" spans="1:12" s="1" customFormat="1" ht="45.75" customHeight="1" thickBot="1">
      <c r="A4" s="343" t="str">
        <f>'[1]Tabela A'!B3</f>
        <v>Objektivi </v>
      </c>
      <c r="B4" s="343"/>
      <c r="C4" s="343" t="str">
        <f>'[1]Tabela A'!D3</f>
        <v>Aktivitetet </v>
      </c>
      <c r="D4" s="343"/>
      <c r="E4" s="221" t="str">
        <f>'[1]Tabela A'!F3</f>
        <v>Afati Kohor </v>
      </c>
      <c r="F4" s="71" t="str">
        <f>'[1]Tabela A'!G3</f>
        <v>Treguesi i matjes</v>
      </c>
      <c r="G4" s="221" t="str">
        <f>'[1]Tabela A'!H3</f>
        <v>Kosto finaciare</v>
      </c>
      <c r="H4" s="221" t="str">
        <f>'[1]Tabela A'!I3</f>
        <v>Institucionet e përfshira</v>
      </c>
      <c r="I4" s="221" t="s">
        <v>96</v>
      </c>
      <c r="J4" s="71" t="s">
        <v>126</v>
      </c>
      <c r="K4" s="71" t="s">
        <v>85</v>
      </c>
      <c r="L4" s="222"/>
    </row>
    <row r="5" spans="1:12" ht="75.75" customHeight="1" thickBot="1">
      <c r="A5" s="377">
        <v>1</v>
      </c>
      <c r="B5" s="335" t="s">
        <v>3111</v>
      </c>
      <c r="C5" s="69">
        <v>1.1</v>
      </c>
      <c r="D5" s="223" t="s">
        <v>3112</v>
      </c>
      <c r="E5" s="143" t="s">
        <v>934</v>
      </c>
      <c r="F5" s="223" t="s">
        <v>470</v>
      </c>
      <c r="G5" s="224">
        <v>13180</v>
      </c>
      <c r="H5" s="143" t="s">
        <v>761</v>
      </c>
      <c r="I5" s="143" t="s">
        <v>935</v>
      </c>
      <c r="J5" s="67"/>
      <c r="K5" s="67" t="s">
        <v>472</v>
      </c>
      <c r="L5" s="199"/>
    </row>
    <row r="6" spans="1:12" ht="54.75" thickBot="1">
      <c r="A6" s="377"/>
      <c r="B6" s="335"/>
      <c r="C6" s="69">
        <v>1.2</v>
      </c>
      <c r="D6" s="223" t="s">
        <v>3113</v>
      </c>
      <c r="E6" s="143" t="s">
        <v>934</v>
      </c>
      <c r="F6" s="225" t="s">
        <v>3114</v>
      </c>
      <c r="G6" s="226">
        <v>277763</v>
      </c>
      <c r="H6" s="143" t="s">
        <v>761</v>
      </c>
      <c r="I6" s="143"/>
      <c r="J6" s="67"/>
      <c r="K6" s="67"/>
      <c r="L6" s="199"/>
    </row>
    <row r="7" spans="1:12" ht="81.75" thickBot="1">
      <c r="A7" s="377"/>
      <c r="B7" s="335"/>
      <c r="C7" s="69">
        <v>1.3</v>
      </c>
      <c r="D7" s="223" t="s">
        <v>3115</v>
      </c>
      <c r="E7" s="143" t="s">
        <v>934</v>
      </c>
      <c r="F7" s="225" t="s">
        <v>3116</v>
      </c>
      <c r="G7" s="226">
        <v>9800</v>
      </c>
      <c r="H7" s="143" t="s">
        <v>761</v>
      </c>
      <c r="I7" s="143"/>
      <c r="J7" s="67"/>
      <c r="K7" s="67"/>
      <c r="L7" s="199"/>
    </row>
    <row r="8" spans="1:12" ht="81.75" thickBot="1">
      <c r="A8" s="377"/>
      <c r="B8" s="335"/>
      <c r="C8" s="69">
        <v>1.4</v>
      </c>
      <c r="D8" s="223" t="s">
        <v>3117</v>
      </c>
      <c r="E8" s="143" t="s">
        <v>936</v>
      </c>
      <c r="F8" s="223" t="s">
        <v>3118</v>
      </c>
      <c r="G8" s="226">
        <v>12500</v>
      </c>
      <c r="H8" s="143" t="s">
        <v>761</v>
      </c>
      <c r="I8" s="143" t="s">
        <v>937</v>
      </c>
      <c r="J8" s="67"/>
      <c r="K8" s="67"/>
      <c r="L8" s="199"/>
    </row>
    <row r="9" spans="1:12" ht="54.75" thickBot="1">
      <c r="A9" s="377"/>
      <c r="B9" s="335"/>
      <c r="C9" s="69">
        <v>1.5</v>
      </c>
      <c r="D9" s="223" t="s">
        <v>3119</v>
      </c>
      <c r="E9" s="143" t="s">
        <v>936</v>
      </c>
      <c r="F9" s="227" t="s">
        <v>3120</v>
      </c>
      <c r="G9" s="226" t="s">
        <v>3121</v>
      </c>
      <c r="H9" s="143" t="s">
        <v>761</v>
      </c>
      <c r="I9" s="143" t="s">
        <v>938</v>
      </c>
      <c r="J9" s="67"/>
      <c r="K9" s="67"/>
      <c r="L9" s="199"/>
    </row>
    <row r="10" spans="1:12" ht="81.75" thickBot="1">
      <c r="A10" s="377"/>
      <c r="B10" s="335"/>
      <c r="C10" s="69">
        <v>1.6</v>
      </c>
      <c r="D10" s="146" t="s">
        <v>3122</v>
      </c>
      <c r="E10" s="143" t="s">
        <v>934</v>
      </c>
      <c r="F10" s="228" t="s">
        <v>3123</v>
      </c>
      <c r="G10" s="226">
        <v>2141000</v>
      </c>
      <c r="H10" s="143" t="s">
        <v>761</v>
      </c>
      <c r="I10" s="143" t="s">
        <v>939</v>
      </c>
      <c r="J10" s="67"/>
      <c r="K10" s="67" t="s">
        <v>473</v>
      </c>
      <c r="L10" s="199"/>
    </row>
    <row r="11" spans="1:12" ht="103.5" customHeight="1" thickBot="1">
      <c r="A11" s="377"/>
      <c r="B11" s="335"/>
      <c r="C11" s="69">
        <v>1.7</v>
      </c>
      <c r="D11" s="146" t="s">
        <v>3124</v>
      </c>
      <c r="E11" s="143" t="s">
        <v>934</v>
      </c>
      <c r="F11" s="225" t="s">
        <v>3125</v>
      </c>
      <c r="G11" s="226">
        <f>411855+1031959</f>
        <v>1443814</v>
      </c>
      <c r="H11" s="143" t="s">
        <v>761</v>
      </c>
      <c r="I11" s="143" t="s">
        <v>940</v>
      </c>
      <c r="J11" s="67"/>
      <c r="K11" s="67" t="s">
        <v>473</v>
      </c>
      <c r="L11" s="199"/>
    </row>
    <row r="12" spans="1:12" ht="81.75" thickBot="1">
      <c r="A12" s="377"/>
      <c r="B12" s="335"/>
      <c r="C12" s="69">
        <v>1.8</v>
      </c>
      <c r="D12" s="146" t="s">
        <v>3126</v>
      </c>
      <c r="E12" s="143" t="s">
        <v>934</v>
      </c>
      <c r="F12" s="225" t="s">
        <v>3127</v>
      </c>
      <c r="G12" s="229">
        <v>280000</v>
      </c>
      <c r="H12" s="143" t="s">
        <v>761</v>
      </c>
      <c r="I12" s="143"/>
      <c r="J12" s="67"/>
      <c r="K12" s="67" t="s">
        <v>473</v>
      </c>
      <c r="L12" s="199"/>
    </row>
    <row r="13" spans="1:12" ht="156.75" customHeight="1" thickBot="1">
      <c r="A13" s="377"/>
      <c r="B13" s="335"/>
      <c r="C13" s="69">
        <v>1.9</v>
      </c>
      <c r="D13" s="146" t="s">
        <v>474</v>
      </c>
      <c r="E13" s="143" t="s">
        <v>934</v>
      </c>
      <c r="F13" s="223" t="s">
        <v>3128</v>
      </c>
      <c r="G13" s="229">
        <v>208710</v>
      </c>
      <c r="H13" s="143" t="s">
        <v>761</v>
      </c>
      <c r="I13" s="143"/>
      <c r="J13" s="67"/>
      <c r="K13" s="67" t="s">
        <v>473</v>
      </c>
      <c r="L13" s="199"/>
    </row>
    <row r="14" spans="1:12" ht="108.75" thickBot="1">
      <c r="A14" s="377"/>
      <c r="B14" s="335"/>
      <c r="C14" s="230">
        <v>1.1</v>
      </c>
      <c r="D14" s="231" t="s">
        <v>3129</v>
      </c>
      <c r="E14" s="304" t="s">
        <v>3541</v>
      </c>
      <c r="F14" s="225" t="s">
        <v>3130</v>
      </c>
      <c r="G14" s="226">
        <v>6950</v>
      </c>
      <c r="H14" s="143" t="s">
        <v>761</v>
      </c>
      <c r="I14" s="143" t="s">
        <v>941</v>
      </c>
      <c r="J14" s="67"/>
      <c r="K14" s="67" t="s">
        <v>3131</v>
      </c>
      <c r="L14" s="199"/>
    </row>
    <row r="15" spans="1:12" ht="50.25" thickBot="1">
      <c r="A15" s="377"/>
      <c r="B15" s="335"/>
      <c r="C15" s="230">
        <v>1.11</v>
      </c>
      <c r="D15" s="231" t="s">
        <v>3132</v>
      </c>
      <c r="E15" s="304" t="s">
        <v>3541</v>
      </c>
      <c r="F15" s="231" t="s">
        <v>3133</v>
      </c>
      <c r="G15" s="226">
        <v>1350</v>
      </c>
      <c r="H15" s="143" t="s">
        <v>761</v>
      </c>
      <c r="I15" s="143" t="s">
        <v>938</v>
      </c>
      <c r="J15" s="67"/>
      <c r="K15" s="67" t="s">
        <v>475</v>
      </c>
      <c r="L15" s="199"/>
    </row>
    <row r="16" spans="1:12" ht="54.75" thickBot="1">
      <c r="A16" s="377"/>
      <c r="B16" s="335"/>
      <c r="C16" s="230">
        <v>1.12</v>
      </c>
      <c r="D16" s="231" t="s">
        <v>476</v>
      </c>
      <c r="E16" s="304" t="s">
        <v>3540</v>
      </c>
      <c r="F16" s="231" t="s">
        <v>477</v>
      </c>
      <c r="G16" s="226">
        <v>4050</v>
      </c>
      <c r="H16" s="143" t="s">
        <v>761</v>
      </c>
      <c r="I16" s="143"/>
      <c r="J16" s="67"/>
      <c r="K16" s="67" t="s">
        <v>3134</v>
      </c>
      <c r="L16" s="199"/>
    </row>
    <row r="17" spans="1:12" s="20" customFormat="1" ht="54.75" thickBot="1">
      <c r="A17" s="377"/>
      <c r="B17" s="335"/>
      <c r="C17" s="232">
        <v>1.13</v>
      </c>
      <c r="D17" s="233" t="s">
        <v>3135</v>
      </c>
      <c r="E17" s="234" t="s">
        <v>1023</v>
      </c>
      <c r="F17" s="233" t="s">
        <v>3136</v>
      </c>
      <c r="G17" s="235">
        <v>1200</v>
      </c>
      <c r="H17" s="234" t="s">
        <v>761</v>
      </c>
      <c r="I17" s="234"/>
      <c r="J17" s="93"/>
      <c r="K17" s="93"/>
      <c r="L17" s="199"/>
    </row>
    <row r="18" spans="1:12" s="20" customFormat="1" ht="54.75" thickBot="1">
      <c r="A18" s="377"/>
      <c r="B18" s="335"/>
      <c r="C18" s="230">
        <v>1.14</v>
      </c>
      <c r="D18" s="231" t="s">
        <v>3137</v>
      </c>
      <c r="E18" s="304" t="s">
        <v>3542</v>
      </c>
      <c r="F18" s="236" t="s">
        <v>3138</v>
      </c>
      <c r="G18" s="226">
        <v>3440</v>
      </c>
      <c r="H18" s="143" t="s">
        <v>761</v>
      </c>
      <c r="I18" s="143" t="s">
        <v>935</v>
      </c>
      <c r="J18" s="67"/>
      <c r="K18" s="67" t="s">
        <v>3131</v>
      </c>
      <c r="L18" s="199"/>
    </row>
    <row r="19" spans="1:12" ht="54.75" thickBot="1">
      <c r="A19" s="130"/>
      <c r="B19" s="335" t="s">
        <v>3139</v>
      </c>
      <c r="C19" s="69">
        <v>2.1</v>
      </c>
      <c r="D19" s="146" t="s">
        <v>3140</v>
      </c>
      <c r="E19" s="143" t="s">
        <v>934</v>
      </c>
      <c r="F19" s="236" t="s">
        <v>3147</v>
      </c>
      <c r="G19" s="226">
        <v>30874461</v>
      </c>
      <c r="H19" s="143" t="s">
        <v>761</v>
      </c>
      <c r="I19" s="143"/>
      <c r="J19" s="67"/>
      <c r="K19" s="67" t="s">
        <v>473</v>
      </c>
      <c r="L19" s="199"/>
    </row>
    <row r="20" spans="1:12" ht="68.25" thickBot="1">
      <c r="A20" s="130"/>
      <c r="B20" s="335"/>
      <c r="C20" s="69">
        <v>2.2</v>
      </c>
      <c r="D20" s="236" t="s">
        <v>3141</v>
      </c>
      <c r="E20" s="143" t="s">
        <v>934</v>
      </c>
      <c r="F20" s="236" t="s">
        <v>3146</v>
      </c>
      <c r="G20" s="237">
        <f>8050000+1750000</f>
        <v>9800000</v>
      </c>
      <c r="H20" s="143" t="s">
        <v>761</v>
      </c>
      <c r="I20" s="143"/>
      <c r="J20" s="67"/>
      <c r="K20" s="67" t="s">
        <v>473</v>
      </c>
      <c r="L20" s="199"/>
    </row>
    <row r="21" spans="1:12" ht="54.75" thickBot="1">
      <c r="A21" s="377">
        <v>2</v>
      </c>
      <c r="B21" s="335"/>
      <c r="C21" s="69">
        <v>2.3</v>
      </c>
      <c r="D21" s="146" t="s">
        <v>3142</v>
      </c>
      <c r="E21" s="143" t="s">
        <v>934</v>
      </c>
      <c r="F21" s="236" t="s">
        <v>3145</v>
      </c>
      <c r="G21" s="224">
        <v>1500000</v>
      </c>
      <c r="H21" s="143" t="s">
        <v>761</v>
      </c>
      <c r="I21" s="143"/>
      <c r="J21" s="67"/>
      <c r="K21" s="67" t="s">
        <v>473</v>
      </c>
      <c r="L21" s="199"/>
    </row>
    <row r="22" spans="1:12" ht="50.25" thickBot="1">
      <c r="A22" s="377"/>
      <c r="B22" s="335"/>
      <c r="C22" s="69">
        <v>2.4</v>
      </c>
      <c r="D22" s="236" t="s">
        <v>3143</v>
      </c>
      <c r="E22" s="143" t="s">
        <v>934</v>
      </c>
      <c r="F22" s="236" t="s">
        <v>3144</v>
      </c>
      <c r="G22" s="226">
        <v>12668480</v>
      </c>
      <c r="H22" s="143" t="s">
        <v>761</v>
      </c>
      <c r="I22" s="143"/>
      <c r="J22" s="67"/>
      <c r="K22" s="67"/>
      <c r="L22" s="199"/>
    </row>
  </sheetData>
  <sheetProtection/>
  <mergeCells count="9">
    <mergeCell ref="A3:K3"/>
    <mergeCell ref="A5:A18"/>
    <mergeCell ref="B5:B18"/>
    <mergeCell ref="B19:B22"/>
    <mergeCell ref="A21:A22"/>
    <mergeCell ref="A1:K1"/>
    <mergeCell ref="A2:K2"/>
    <mergeCell ref="A4:B4"/>
    <mergeCell ref="C4:D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K41"/>
  <sheetViews>
    <sheetView showGridLines="0" zoomScalePageLayoutView="0" workbookViewId="0" topLeftCell="A1">
      <selection activeCell="D33" sqref="D33"/>
    </sheetView>
  </sheetViews>
  <sheetFormatPr defaultColWidth="9.140625" defaultRowHeight="15"/>
  <cols>
    <col min="1" max="1" width="3.7109375" style="26" customWidth="1"/>
    <col min="2" max="2" width="16.8515625" style="26" customWidth="1"/>
    <col min="3" max="3" width="5.421875" style="26" customWidth="1"/>
    <col min="4" max="4" width="28.140625" style="26" customWidth="1"/>
    <col min="5" max="5" width="14.00390625" style="26" customWidth="1"/>
    <col min="6" max="6" width="24.28125" style="26" customWidth="1"/>
    <col min="7" max="7" width="14.57421875" style="26" customWidth="1"/>
    <col min="8" max="8" width="14.8515625" style="26" customWidth="1"/>
    <col min="9" max="9" width="16.28125" style="26" customWidth="1"/>
    <col min="10" max="10" width="14.140625" style="26" customWidth="1"/>
    <col min="11" max="11" width="21.140625" style="26" customWidth="1"/>
    <col min="12" max="16384" width="9.140625" style="26" customWidth="1"/>
  </cols>
  <sheetData>
    <row r="1" spans="1:11" ht="21" customHeight="1" thickBot="1">
      <c r="A1" s="337" t="s">
        <v>97</v>
      </c>
      <c r="B1" s="337"/>
      <c r="C1" s="337"/>
      <c r="D1" s="337"/>
      <c r="E1" s="337"/>
      <c r="F1" s="337"/>
      <c r="G1" s="337"/>
      <c r="H1" s="337"/>
      <c r="I1" s="337"/>
      <c r="J1" s="337"/>
      <c r="K1" s="337"/>
    </row>
    <row r="2" spans="1:11" ht="19.5" customHeight="1" thickBot="1">
      <c r="A2" s="338" t="s">
        <v>539</v>
      </c>
      <c r="B2" s="338"/>
      <c r="C2" s="338"/>
      <c r="D2" s="338"/>
      <c r="E2" s="338"/>
      <c r="F2" s="338"/>
      <c r="G2" s="338"/>
      <c r="H2" s="338"/>
      <c r="I2" s="338"/>
      <c r="J2" s="338"/>
      <c r="K2" s="338"/>
    </row>
    <row r="3" spans="1:11" ht="19.5" customHeight="1" thickBot="1">
      <c r="A3" s="337" t="s">
        <v>540</v>
      </c>
      <c r="B3" s="337"/>
      <c r="C3" s="337"/>
      <c r="D3" s="337"/>
      <c r="E3" s="337"/>
      <c r="F3" s="337"/>
      <c r="G3" s="337"/>
      <c r="H3" s="337"/>
      <c r="I3" s="337"/>
      <c r="J3" s="337"/>
      <c r="K3" s="337"/>
    </row>
    <row r="4" spans="1:11" ht="45.75" thickBot="1">
      <c r="A4" s="343" t="str">
        <f>'[1]Tabela A'!B3</f>
        <v>Objektivi </v>
      </c>
      <c r="B4" s="343"/>
      <c r="C4" s="343" t="str">
        <f>'[1]Tabela A'!D3</f>
        <v>Aktivitetet </v>
      </c>
      <c r="D4" s="343"/>
      <c r="E4" s="71" t="str">
        <f>'[1]Tabela A'!F3</f>
        <v>Afati Kohor </v>
      </c>
      <c r="F4" s="71" t="str">
        <f>'[1]Tabela A'!G3</f>
        <v>Treguesi i matjes</v>
      </c>
      <c r="G4" s="71" t="str">
        <f>'[1]Tabela A'!H3</f>
        <v>Kosto finaciare</v>
      </c>
      <c r="H4" s="71" t="str">
        <f>'[1]Tabela A'!I3</f>
        <v>Institucionet e përfshira</v>
      </c>
      <c r="I4" s="71" t="s">
        <v>96</v>
      </c>
      <c r="J4" s="71" t="s">
        <v>126</v>
      </c>
      <c r="K4" s="71" t="s">
        <v>85</v>
      </c>
    </row>
    <row r="5" spans="1:11" ht="198.75" thickBot="1">
      <c r="A5" s="342">
        <v>1</v>
      </c>
      <c r="B5" s="333" t="s">
        <v>3148</v>
      </c>
      <c r="C5" s="17">
        <v>1.1</v>
      </c>
      <c r="D5" s="17" t="s">
        <v>3149</v>
      </c>
      <c r="E5" s="17" t="s">
        <v>332</v>
      </c>
      <c r="F5" s="17" t="s">
        <v>3150</v>
      </c>
      <c r="G5" s="17" t="s">
        <v>1467</v>
      </c>
      <c r="H5" s="17" t="s">
        <v>968</v>
      </c>
      <c r="I5" s="17" t="s">
        <v>541</v>
      </c>
      <c r="J5" s="17"/>
      <c r="K5" s="36" t="s">
        <v>969</v>
      </c>
    </row>
    <row r="6" spans="1:11" ht="165.75" thickBot="1">
      <c r="A6" s="342"/>
      <c r="B6" s="333"/>
      <c r="C6" s="17">
        <v>1.2</v>
      </c>
      <c r="D6" s="17" t="s">
        <v>3151</v>
      </c>
      <c r="E6" s="45" t="s">
        <v>3152</v>
      </c>
      <c r="F6" s="44" t="s">
        <v>3153</v>
      </c>
      <c r="G6" s="45" t="s">
        <v>1467</v>
      </c>
      <c r="H6" s="17" t="s">
        <v>3154</v>
      </c>
      <c r="I6" s="38" t="s">
        <v>3155</v>
      </c>
      <c r="J6" s="67" t="s">
        <v>3156</v>
      </c>
      <c r="K6" s="36" t="s">
        <v>542</v>
      </c>
    </row>
    <row r="7" spans="1:11" ht="198.75" thickBot="1">
      <c r="A7" s="342"/>
      <c r="B7" s="333"/>
      <c r="C7" s="67">
        <v>1.3</v>
      </c>
      <c r="D7" s="67" t="s">
        <v>3157</v>
      </c>
      <c r="E7" s="129" t="s">
        <v>3158</v>
      </c>
      <c r="F7" s="68" t="s">
        <v>3159</v>
      </c>
      <c r="G7" s="45" t="s">
        <v>1467</v>
      </c>
      <c r="H7" s="67" t="s">
        <v>543</v>
      </c>
      <c r="I7" s="68" t="s">
        <v>3155</v>
      </c>
      <c r="J7" s="67" t="s">
        <v>3160</v>
      </c>
      <c r="K7" s="68" t="s">
        <v>3161</v>
      </c>
    </row>
    <row r="8" spans="1:11" ht="149.25" thickBot="1">
      <c r="A8" s="342"/>
      <c r="B8" s="333"/>
      <c r="C8" s="67">
        <v>1.4</v>
      </c>
      <c r="D8" s="67" t="s">
        <v>3162</v>
      </c>
      <c r="E8" s="129" t="s">
        <v>3163</v>
      </c>
      <c r="F8" s="68" t="s">
        <v>3164</v>
      </c>
      <c r="G8" s="238" t="s">
        <v>544</v>
      </c>
      <c r="H8" s="67" t="s">
        <v>545</v>
      </c>
      <c r="I8" s="68"/>
      <c r="J8" s="67"/>
      <c r="K8" s="68" t="s">
        <v>3165</v>
      </c>
    </row>
    <row r="9" spans="1:11" ht="149.25" thickBot="1">
      <c r="A9" s="342"/>
      <c r="B9" s="333"/>
      <c r="C9" s="67">
        <v>1.5</v>
      </c>
      <c r="D9" s="67" t="s">
        <v>3166</v>
      </c>
      <c r="E9" s="129" t="s">
        <v>332</v>
      </c>
      <c r="F9" s="38" t="s">
        <v>3167</v>
      </c>
      <c r="G9" s="129" t="s">
        <v>1467</v>
      </c>
      <c r="H9" s="67"/>
      <c r="I9" s="68"/>
      <c r="J9" s="67"/>
      <c r="K9" s="67" t="s">
        <v>3168</v>
      </c>
    </row>
    <row r="10" spans="1:11" ht="215.25" thickBot="1">
      <c r="A10" s="342"/>
      <c r="B10" s="333"/>
      <c r="C10" s="67">
        <v>1.6</v>
      </c>
      <c r="D10" s="17" t="s">
        <v>3169</v>
      </c>
      <c r="E10" s="45" t="s">
        <v>271</v>
      </c>
      <c r="F10" s="38" t="s">
        <v>3170</v>
      </c>
      <c r="G10" s="36" t="s">
        <v>546</v>
      </c>
      <c r="H10" s="17" t="s">
        <v>547</v>
      </c>
      <c r="I10" s="38"/>
      <c r="J10" s="67" t="s">
        <v>3171</v>
      </c>
      <c r="K10" s="38" t="s">
        <v>548</v>
      </c>
    </row>
    <row r="11" spans="1:11" ht="99.75" thickBot="1">
      <c r="A11" s="342"/>
      <c r="B11" s="333"/>
      <c r="C11" s="67">
        <v>1.7</v>
      </c>
      <c r="D11" s="17" t="s">
        <v>3172</v>
      </c>
      <c r="E11" s="45" t="s">
        <v>963</v>
      </c>
      <c r="F11" s="38" t="s">
        <v>3173</v>
      </c>
      <c r="G11" s="76" t="s">
        <v>1467</v>
      </c>
      <c r="H11" s="17" t="s">
        <v>3174</v>
      </c>
      <c r="I11" s="38"/>
      <c r="J11" s="67"/>
      <c r="K11" s="38" t="s">
        <v>549</v>
      </c>
    </row>
    <row r="12" spans="1:11" ht="83.25" thickBot="1">
      <c r="A12" s="342">
        <v>2</v>
      </c>
      <c r="B12" s="333" t="s">
        <v>550</v>
      </c>
      <c r="C12" s="67">
        <v>2.1</v>
      </c>
      <c r="D12" s="239" t="s">
        <v>3175</v>
      </c>
      <c r="E12" s="45" t="s">
        <v>299</v>
      </c>
      <c r="F12" s="36" t="s">
        <v>3176</v>
      </c>
      <c r="G12" s="76" t="s">
        <v>1467</v>
      </c>
      <c r="H12" s="17" t="s">
        <v>3177</v>
      </c>
      <c r="I12" s="38" t="s">
        <v>3155</v>
      </c>
      <c r="J12" s="67"/>
      <c r="K12" s="51" t="s">
        <v>3178</v>
      </c>
    </row>
    <row r="13" spans="1:11" ht="409.5" thickBot="1">
      <c r="A13" s="342"/>
      <c r="B13" s="333"/>
      <c r="C13" s="67">
        <v>2.2</v>
      </c>
      <c r="D13" s="17" t="s">
        <v>3179</v>
      </c>
      <c r="E13" s="45" t="s">
        <v>3180</v>
      </c>
      <c r="F13" s="240" t="s">
        <v>3181</v>
      </c>
      <c r="G13" s="241" t="s">
        <v>1467</v>
      </c>
      <c r="H13" s="17" t="s">
        <v>3182</v>
      </c>
      <c r="I13" s="38" t="s">
        <v>552</v>
      </c>
      <c r="J13" s="67"/>
      <c r="K13" s="36" t="s">
        <v>3183</v>
      </c>
    </row>
    <row r="14" spans="1:11" ht="99.75" thickBot="1">
      <c r="A14" s="342"/>
      <c r="B14" s="333"/>
      <c r="C14" s="67">
        <v>2.3</v>
      </c>
      <c r="D14" s="40" t="s">
        <v>3184</v>
      </c>
      <c r="E14" s="76" t="s">
        <v>271</v>
      </c>
      <c r="F14" s="44" t="s">
        <v>3185</v>
      </c>
      <c r="G14" s="242" t="s">
        <v>553</v>
      </c>
      <c r="H14" s="17" t="s">
        <v>547</v>
      </c>
      <c r="I14" s="38"/>
      <c r="J14" s="67" t="s">
        <v>3186</v>
      </c>
      <c r="K14" s="36" t="s">
        <v>3187</v>
      </c>
    </row>
    <row r="15" spans="1:11" ht="182.25" thickBot="1">
      <c r="A15" s="342"/>
      <c r="B15" s="333"/>
      <c r="C15" s="67">
        <v>2.4</v>
      </c>
      <c r="D15" s="86" t="s">
        <v>3188</v>
      </c>
      <c r="E15" s="76" t="s">
        <v>271</v>
      </c>
      <c r="F15" s="38" t="s">
        <v>3189</v>
      </c>
      <c r="G15" s="45" t="s">
        <v>554</v>
      </c>
      <c r="H15" s="17" t="s">
        <v>3190</v>
      </c>
      <c r="I15" s="45" t="s">
        <v>3191</v>
      </c>
      <c r="J15" s="67"/>
      <c r="K15" s="243" t="s">
        <v>3192</v>
      </c>
    </row>
    <row r="16" spans="1:11" ht="149.25" thickBot="1">
      <c r="A16" s="342"/>
      <c r="B16" s="333"/>
      <c r="C16" s="67">
        <v>2.5</v>
      </c>
      <c r="D16" s="17" t="s">
        <v>3193</v>
      </c>
      <c r="E16" s="45" t="s">
        <v>271</v>
      </c>
      <c r="F16" s="38" t="s">
        <v>3194</v>
      </c>
      <c r="G16" s="36" t="s">
        <v>1467</v>
      </c>
      <c r="H16" s="17" t="s">
        <v>555</v>
      </c>
      <c r="I16" s="45"/>
      <c r="J16" s="67"/>
      <c r="K16" s="36" t="s">
        <v>556</v>
      </c>
    </row>
    <row r="17" spans="1:11" ht="149.25" thickBot="1">
      <c r="A17" s="342"/>
      <c r="B17" s="333"/>
      <c r="C17" s="67">
        <v>2.6</v>
      </c>
      <c r="D17" s="17" t="s">
        <v>3195</v>
      </c>
      <c r="E17" s="45" t="s">
        <v>332</v>
      </c>
      <c r="F17" s="38" t="s">
        <v>3196</v>
      </c>
      <c r="G17" s="36" t="s">
        <v>1467</v>
      </c>
      <c r="H17" s="17" t="s">
        <v>3197</v>
      </c>
      <c r="I17" s="45" t="s">
        <v>3198</v>
      </c>
      <c r="J17" s="67"/>
      <c r="K17" s="36" t="s">
        <v>3199</v>
      </c>
    </row>
    <row r="18" spans="1:11" ht="50.25" thickBot="1">
      <c r="A18" s="342">
        <v>3</v>
      </c>
      <c r="B18" s="333" t="s">
        <v>3200</v>
      </c>
      <c r="C18" s="67">
        <v>3.1</v>
      </c>
      <c r="D18" s="40" t="s">
        <v>3543</v>
      </c>
      <c r="E18" s="45" t="s">
        <v>332</v>
      </c>
      <c r="F18" s="36" t="s">
        <v>3202</v>
      </c>
      <c r="G18" s="36" t="s">
        <v>1467</v>
      </c>
      <c r="H18" s="17" t="s">
        <v>3203</v>
      </c>
      <c r="I18" s="38"/>
      <c r="J18" s="40"/>
      <c r="K18" s="36" t="s">
        <v>3204</v>
      </c>
    </row>
    <row r="19" spans="1:11" ht="248.25" thickBot="1">
      <c r="A19" s="342"/>
      <c r="B19" s="333"/>
      <c r="C19" s="67">
        <v>3.2</v>
      </c>
      <c r="D19" s="40" t="s">
        <v>3201</v>
      </c>
      <c r="E19" s="45" t="s">
        <v>299</v>
      </c>
      <c r="F19" s="36" t="s">
        <v>3205</v>
      </c>
      <c r="G19" s="36" t="s">
        <v>557</v>
      </c>
      <c r="H19" s="17" t="s">
        <v>3206</v>
      </c>
      <c r="I19" s="38"/>
      <c r="J19" s="40"/>
      <c r="K19" s="36" t="s">
        <v>3207</v>
      </c>
    </row>
    <row r="20" spans="1:11" ht="231.75" thickBot="1">
      <c r="A20" s="342"/>
      <c r="B20" s="333"/>
      <c r="C20" s="67">
        <v>3.3</v>
      </c>
      <c r="D20" s="38" t="s">
        <v>3208</v>
      </c>
      <c r="E20" s="45" t="s">
        <v>271</v>
      </c>
      <c r="F20" s="40" t="s">
        <v>3209</v>
      </c>
      <c r="G20" s="48" t="s">
        <v>558</v>
      </c>
      <c r="H20" s="17" t="s">
        <v>3210</v>
      </c>
      <c r="I20" s="38" t="s">
        <v>3155</v>
      </c>
      <c r="J20" s="40" t="s">
        <v>3211</v>
      </c>
      <c r="K20" s="36" t="s">
        <v>3212</v>
      </c>
    </row>
    <row r="21" spans="1:11" ht="132.75" thickBot="1">
      <c r="A21" s="342"/>
      <c r="B21" s="333"/>
      <c r="C21" s="67">
        <v>3.4</v>
      </c>
      <c r="D21" s="17" t="s">
        <v>3213</v>
      </c>
      <c r="E21" s="45" t="s">
        <v>271</v>
      </c>
      <c r="F21" s="36" t="s">
        <v>3214</v>
      </c>
      <c r="G21" s="45" t="s">
        <v>559</v>
      </c>
      <c r="H21" s="17" t="s">
        <v>560</v>
      </c>
      <c r="I21" s="38"/>
      <c r="J21" s="67" t="s">
        <v>3215</v>
      </c>
      <c r="K21" s="36" t="s">
        <v>3216</v>
      </c>
    </row>
    <row r="22" spans="1:11" ht="99.75" thickBot="1">
      <c r="A22" s="342"/>
      <c r="B22" s="333"/>
      <c r="C22" s="67">
        <v>3.5</v>
      </c>
      <c r="D22" s="17" t="s">
        <v>3217</v>
      </c>
      <c r="E22" s="45" t="s">
        <v>271</v>
      </c>
      <c r="F22" s="36" t="s">
        <v>3218</v>
      </c>
      <c r="G22" s="45" t="s">
        <v>561</v>
      </c>
      <c r="H22" s="17" t="s">
        <v>562</v>
      </c>
      <c r="I22" s="38" t="s">
        <v>3191</v>
      </c>
      <c r="J22" s="67"/>
      <c r="K22" s="36" t="s">
        <v>3219</v>
      </c>
    </row>
    <row r="23" spans="1:11" ht="149.25" thickBot="1">
      <c r="A23" s="342">
        <v>4</v>
      </c>
      <c r="B23" s="333" t="s">
        <v>3220</v>
      </c>
      <c r="C23" s="67">
        <v>4.1</v>
      </c>
      <c r="D23" s="17" t="s">
        <v>3221</v>
      </c>
      <c r="E23" s="45" t="s">
        <v>332</v>
      </c>
      <c r="F23" s="36" t="s">
        <v>3222</v>
      </c>
      <c r="G23" s="36" t="s">
        <v>1467</v>
      </c>
      <c r="H23" s="17" t="s">
        <v>3223</v>
      </c>
      <c r="I23" s="38" t="s">
        <v>3224</v>
      </c>
      <c r="J23" s="45"/>
      <c r="K23" s="36" t="s">
        <v>3225</v>
      </c>
    </row>
    <row r="24" spans="1:11" ht="66.75" thickBot="1">
      <c r="A24" s="342"/>
      <c r="B24" s="333"/>
      <c r="C24" s="67">
        <v>4.2</v>
      </c>
      <c r="D24" s="40" t="s">
        <v>3226</v>
      </c>
      <c r="E24" s="244" t="s">
        <v>3227</v>
      </c>
      <c r="F24" s="17" t="s">
        <v>3228</v>
      </c>
      <c r="G24" s="36" t="s">
        <v>3229</v>
      </c>
      <c r="H24" s="17" t="s">
        <v>3230</v>
      </c>
      <c r="I24" s="38" t="s">
        <v>3224</v>
      </c>
      <c r="J24" s="67"/>
      <c r="K24" s="36" t="s">
        <v>3231</v>
      </c>
    </row>
    <row r="25" spans="1:11" ht="99" customHeight="1" thickBot="1">
      <c r="A25" s="342"/>
      <c r="B25" s="333"/>
      <c r="C25" s="67">
        <v>4.3</v>
      </c>
      <c r="D25" s="40" t="s">
        <v>3232</v>
      </c>
      <c r="E25" s="244" t="s">
        <v>3180</v>
      </c>
      <c r="F25" s="17" t="s">
        <v>3233</v>
      </c>
      <c r="G25" s="36" t="s">
        <v>1467</v>
      </c>
      <c r="H25" s="17" t="s">
        <v>3234</v>
      </c>
      <c r="I25" s="38" t="s">
        <v>3235</v>
      </c>
      <c r="J25" s="67"/>
      <c r="K25" s="36" t="s">
        <v>3236</v>
      </c>
    </row>
    <row r="26" spans="1:11" ht="116.25" thickBot="1">
      <c r="A26" s="342"/>
      <c r="B26" s="333"/>
      <c r="C26" s="67">
        <v>4.4</v>
      </c>
      <c r="D26" s="40" t="s">
        <v>3237</v>
      </c>
      <c r="E26" s="76" t="s">
        <v>303</v>
      </c>
      <c r="F26" s="38" t="s">
        <v>3238</v>
      </c>
      <c r="G26" s="36" t="s">
        <v>1467</v>
      </c>
      <c r="H26" s="40" t="s">
        <v>3239</v>
      </c>
      <c r="I26" s="38"/>
      <c r="J26" s="67" t="s">
        <v>3240</v>
      </c>
      <c r="K26" s="36" t="s">
        <v>3241</v>
      </c>
    </row>
    <row r="27" spans="1:11" ht="99.75" thickBot="1">
      <c r="A27" s="342"/>
      <c r="B27" s="333"/>
      <c r="C27" s="67">
        <v>4.5</v>
      </c>
      <c r="D27" s="40" t="s">
        <v>3242</v>
      </c>
      <c r="E27" s="38" t="s">
        <v>3243</v>
      </c>
      <c r="F27" s="38" t="s">
        <v>3244</v>
      </c>
      <c r="G27" s="48" t="s">
        <v>563</v>
      </c>
      <c r="H27" s="76"/>
      <c r="I27" s="38"/>
      <c r="J27" s="38" t="s">
        <v>3245</v>
      </c>
      <c r="K27" s="76" t="s">
        <v>3246</v>
      </c>
    </row>
    <row r="28" spans="1:11" ht="99.75" thickBot="1">
      <c r="A28" s="342"/>
      <c r="B28" s="333"/>
      <c r="C28" s="67">
        <v>4.6</v>
      </c>
      <c r="D28" s="17" t="s">
        <v>3252</v>
      </c>
      <c r="E28" s="17" t="s">
        <v>903</v>
      </c>
      <c r="F28" s="36" t="s">
        <v>3247</v>
      </c>
      <c r="G28" s="36" t="s">
        <v>1467</v>
      </c>
      <c r="H28" s="17" t="s">
        <v>3248</v>
      </c>
      <c r="I28" s="38"/>
      <c r="J28" s="67" t="s">
        <v>3249</v>
      </c>
      <c r="K28" s="36" t="s">
        <v>3250</v>
      </c>
    </row>
    <row r="29" spans="1:11" ht="115.5" customHeight="1" thickBot="1">
      <c r="A29" s="342">
        <v>5</v>
      </c>
      <c r="B29" s="333" t="s">
        <v>3251</v>
      </c>
      <c r="C29" s="272">
        <v>5.1</v>
      </c>
      <c r="D29" s="17" t="s">
        <v>3253</v>
      </c>
      <c r="E29" s="45" t="s">
        <v>3254</v>
      </c>
      <c r="F29" s="36" t="s">
        <v>3255</v>
      </c>
      <c r="G29" s="36" t="s">
        <v>1467</v>
      </c>
      <c r="H29" s="17" t="s">
        <v>3256</v>
      </c>
      <c r="I29" s="270" t="s">
        <v>3257</v>
      </c>
      <c r="J29" s="272"/>
      <c r="K29" s="36" t="s">
        <v>3204</v>
      </c>
    </row>
    <row r="30" spans="1:11" ht="305.25" customHeight="1" thickBot="1">
      <c r="A30" s="342"/>
      <c r="B30" s="333"/>
      <c r="C30" s="272">
        <v>5.2</v>
      </c>
      <c r="D30" s="17" t="s">
        <v>3258</v>
      </c>
      <c r="E30" s="45" t="s">
        <v>3254</v>
      </c>
      <c r="F30" s="36" t="s">
        <v>3259</v>
      </c>
      <c r="G30" s="36" t="s">
        <v>1467</v>
      </c>
      <c r="H30" s="17" t="s">
        <v>3260</v>
      </c>
      <c r="I30" s="270" t="s">
        <v>3257</v>
      </c>
      <c r="J30" s="45"/>
      <c r="K30" s="36" t="s">
        <v>3204</v>
      </c>
    </row>
    <row r="31" spans="1:11" ht="83.25" thickBot="1">
      <c r="A31" s="342"/>
      <c r="B31" s="333"/>
      <c r="C31" s="272">
        <v>5.3</v>
      </c>
      <c r="D31" s="17" t="s">
        <v>3261</v>
      </c>
      <c r="E31" s="245" t="s">
        <v>3262</v>
      </c>
      <c r="F31" s="36" t="s">
        <v>3263</v>
      </c>
      <c r="G31" s="36" t="s">
        <v>1467</v>
      </c>
      <c r="H31" s="17" t="s">
        <v>3264</v>
      </c>
      <c r="I31" s="270" t="s">
        <v>3257</v>
      </c>
      <c r="J31" s="272"/>
      <c r="K31" s="36" t="s">
        <v>3204</v>
      </c>
    </row>
    <row r="32" spans="1:11" ht="99.75" thickBot="1">
      <c r="A32" s="342"/>
      <c r="B32" s="333"/>
      <c r="C32" s="272">
        <v>5.4</v>
      </c>
      <c r="D32" s="17" t="s">
        <v>3265</v>
      </c>
      <c r="E32" s="245" t="s">
        <v>3266</v>
      </c>
      <c r="F32" s="36" t="s">
        <v>3267</v>
      </c>
      <c r="G32" s="36" t="s">
        <v>1467</v>
      </c>
      <c r="H32" s="17" t="s">
        <v>3264</v>
      </c>
      <c r="I32" s="270" t="s">
        <v>3257</v>
      </c>
      <c r="J32" s="272"/>
      <c r="K32" s="36" t="s">
        <v>3204</v>
      </c>
    </row>
    <row r="33" spans="1:11" ht="66.75" thickBot="1">
      <c r="A33" s="342"/>
      <c r="B33" s="333"/>
      <c r="C33" s="272">
        <v>5.5</v>
      </c>
      <c r="D33" s="273" t="s">
        <v>3545</v>
      </c>
      <c r="E33" s="45" t="s">
        <v>3268</v>
      </c>
      <c r="F33" s="36" t="s">
        <v>3269</v>
      </c>
      <c r="G33" s="36" t="s">
        <v>1467</v>
      </c>
      <c r="H33" s="17" t="s">
        <v>564</v>
      </c>
      <c r="I33" s="270"/>
      <c r="J33" s="272" t="s">
        <v>327</v>
      </c>
      <c r="K33" s="36" t="s">
        <v>3204</v>
      </c>
    </row>
    <row r="34" spans="1:11" ht="149.25" thickBot="1">
      <c r="A34" s="342"/>
      <c r="B34" s="333"/>
      <c r="C34" s="273">
        <v>5.6</v>
      </c>
      <c r="D34" s="273" t="s">
        <v>3270</v>
      </c>
      <c r="E34" s="273" t="s">
        <v>299</v>
      </c>
      <c r="F34" s="17" t="s">
        <v>3271</v>
      </c>
      <c r="G34" s="270" t="s">
        <v>1467</v>
      </c>
      <c r="H34" s="273" t="s">
        <v>565</v>
      </c>
      <c r="I34" s="270"/>
      <c r="J34" s="273" t="s">
        <v>3272</v>
      </c>
      <c r="K34" s="270"/>
    </row>
    <row r="35" spans="1:11" ht="149.25" thickBot="1">
      <c r="A35" s="342"/>
      <c r="B35" s="333"/>
      <c r="C35" s="273">
        <v>5.7</v>
      </c>
      <c r="D35" s="17" t="s">
        <v>3273</v>
      </c>
      <c r="E35" s="17" t="s">
        <v>271</v>
      </c>
      <c r="F35" s="17" t="s">
        <v>3544</v>
      </c>
      <c r="G35" s="270" t="s">
        <v>566</v>
      </c>
      <c r="H35" s="273" t="s">
        <v>565</v>
      </c>
      <c r="I35" s="270"/>
      <c r="J35" s="273" t="s">
        <v>3272</v>
      </c>
      <c r="K35" s="270" t="s">
        <v>3274</v>
      </c>
    </row>
    <row r="36" spans="1:11" ht="215.25" thickBot="1">
      <c r="A36" s="342"/>
      <c r="B36" s="333"/>
      <c r="C36" s="273">
        <v>5.8</v>
      </c>
      <c r="D36" s="273" t="s">
        <v>970</v>
      </c>
      <c r="E36" s="45" t="s">
        <v>332</v>
      </c>
      <c r="F36" s="270" t="s">
        <v>3275</v>
      </c>
      <c r="G36" s="36" t="s">
        <v>1467</v>
      </c>
      <c r="H36" s="17" t="s">
        <v>3276</v>
      </c>
      <c r="I36" s="270" t="s">
        <v>3257</v>
      </c>
      <c r="J36" s="273"/>
      <c r="K36" s="270" t="s">
        <v>3277</v>
      </c>
    </row>
    <row r="37" spans="1:11" ht="99.75" thickBot="1">
      <c r="A37" s="342"/>
      <c r="B37" s="333"/>
      <c r="C37" s="273">
        <v>5.9</v>
      </c>
      <c r="D37" s="17" t="s">
        <v>3278</v>
      </c>
      <c r="E37" s="45" t="s">
        <v>332</v>
      </c>
      <c r="F37" s="270" t="s">
        <v>3279</v>
      </c>
      <c r="G37" s="36" t="s">
        <v>1467</v>
      </c>
      <c r="H37" s="17" t="s">
        <v>3280</v>
      </c>
      <c r="I37" s="270"/>
      <c r="J37" s="272"/>
      <c r="K37" s="270" t="s">
        <v>3277</v>
      </c>
    </row>
    <row r="38" spans="1:11" ht="83.25" thickBot="1">
      <c r="A38" s="342"/>
      <c r="B38" s="333"/>
      <c r="C38" s="169">
        <v>5.1</v>
      </c>
      <c r="D38" s="273" t="s">
        <v>3281</v>
      </c>
      <c r="E38" s="273" t="s">
        <v>299</v>
      </c>
      <c r="F38" s="270" t="s">
        <v>3282</v>
      </c>
      <c r="G38" s="179" t="s">
        <v>567</v>
      </c>
      <c r="H38" s="272" t="s">
        <v>3283</v>
      </c>
      <c r="I38" s="270" t="s">
        <v>3155</v>
      </c>
      <c r="J38" s="272"/>
      <c r="K38" s="36" t="s">
        <v>3284</v>
      </c>
    </row>
    <row r="39" spans="1:11" ht="99.75" thickBot="1">
      <c r="A39" s="342"/>
      <c r="B39" s="333"/>
      <c r="C39" s="169">
        <v>5.11</v>
      </c>
      <c r="D39" s="273" t="s">
        <v>3285</v>
      </c>
      <c r="E39" s="273" t="s">
        <v>299</v>
      </c>
      <c r="F39" s="270" t="s">
        <v>3286</v>
      </c>
      <c r="G39" s="139">
        <v>5500</v>
      </c>
      <c r="H39" s="272" t="s">
        <v>3287</v>
      </c>
      <c r="I39" s="270" t="s">
        <v>3155</v>
      </c>
      <c r="J39" s="272"/>
      <c r="K39" s="36" t="s">
        <v>3288</v>
      </c>
    </row>
    <row r="40" spans="1:11" ht="215.25" thickBot="1">
      <c r="A40" s="342"/>
      <c r="B40" s="333"/>
      <c r="C40" s="169">
        <v>5.12</v>
      </c>
      <c r="D40" s="17" t="s">
        <v>3289</v>
      </c>
      <c r="E40" s="17" t="s">
        <v>299</v>
      </c>
      <c r="F40" s="270" t="s">
        <v>3290</v>
      </c>
      <c r="G40" s="36" t="s">
        <v>1467</v>
      </c>
      <c r="H40" s="17" t="s">
        <v>3291</v>
      </c>
      <c r="I40" s="270"/>
      <c r="J40" s="272" t="s">
        <v>3292</v>
      </c>
      <c r="K40" s="36"/>
    </row>
    <row r="41" spans="1:11" ht="115.5">
      <c r="A41" s="378"/>
      <c r="B41" s="379"/>
      <c r="C41" s="305">
        <v>5.13</v>
      </c>
      <c r="D41" s="306" t="s">
        <v>3293</v>
      </c>
      <c r="E41" s="306" t="s">
        <v>299</v>
      </c>
      <c r="F41" s="307" t="s">
        <v>3294</v>
      </c>
      <c r="G41" s="308" t="s">
        <v>568</v>
      </c>
      <c r="H41" s="306" t="s">
        <v>569</v>
      </c>
      <c r="I41" s="307"/>
      <c r="J41" s="309"/>
      <c r="K41" s="308" t="s">
        <v>3295</v>
      </c>
    </row>
  </sheetData>
  <sheetProtection/>
  <mergeCells count="15">
    <mergeCell ref="A12:A17"/>
    <mergeCell ref="B12:B17"/>
    <mergeCell ref="A1:K1"/>
    <mergeCell ref="A2:K2"/>
    <mergeCell ref="A3:K3"/>
    <mergeCell ref="A4:B4"/>
    <mergeCell ref="C4:D4"/>
    <mergeCell ref="A5:A11"/>
    <mergeCell ref="B5:B11"/>
    <mergeCell ref="A18:A22"/>
    <mergeCell ref="B18:B22"/>
    <mergeCell ref="A23:A28"/>
    <mergeCell ref="B23:B28"/>
    <mergeCell ref="A29:A41"/>
    <mergeCell ref="B29:B4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84"/>
  <sheetViews>
    <sheetView showGridLines="0" workbookViewId="0" topLeftCell="A48">
      <selection activeCell="C49" sqref="C49"/>
    </sheetView>
  </sheetViews>
  <sheetFormatPr defaultColWidth="9.140625" defaultRowHeight="15"/>
  <cols>
    <col min="1" max="1" width="3.28125" style="2" customWidth="1"/>
    <col min="2" max="2" width="16.00390625" style="2" customWidth="1"/>
    <col min="3" max="3" width="7.140625" style="2" customWidth="1"/>
    <col min="4" max="4" width="19.00390625" style="2" customWidth="1"/>
    <col min="5" max="5" width="14.7109375" style="2" customWidth="1"/>
    <col min="6" max="6" width="15.7109375" style="2" customWidth="1"/>
    <col min="7" max="7" width="11.8515625" style="2" customWidth="1"/>
    <col min="8" max="8" width="14.28125" style="2" customWidth="1"/>
    <col min="9" max="10" width="15.00390625" style="2" customWidth="1"/>
    <col min="11" max="11" width="15.7109375" style="2" customWidth="1"/>
    <col min="12" max="16384" width="9.140625" style="2" customWidth="1"/>
  </cols>
  <sheetData>
    <row r="1" spans="1:11" s="11" customFormat="1" ht="23.25" customHeight="1" thickBot="1">
      <c r="A1" s="337" t="s">
        <v>97</v>
      </c>
      <c r="B1" s="337"/>
      <c r="C1" s="337"/>
      <c r="D1" s="337"/>
      <c r="E1" s="337"/>
      <c r="F1" s="337"/>
      <c r="G1" s="337"/>
      <c r="H1" s="337"/>
      <c r="I1" s="337"/>
      <c r="J1" s="337"/>
      <c r="K1" s="337"/>
    </row>
    <row r="2" spans="1:11" s="10" customFormat="1" ht="31.5" customHeight="1" thickBot="1">
      <c r="A2" s="338" t="s">
        <v>89</v>
      </c>
      <c r="B2" s="338"/>
      <c r="C2" s="338"/>
      <c r="D2" s="338"/>
      <c r="E2" s="338"/>
      <c r="F2" s="338"/>
      <c r="G2" s="338"/>
      <c r="H2" s="338"/>
      <c r="I2" s="338"/>
      <c r="J2" s="338"/>
      <c r="K2" s="338"/>
    </row>
    <row r="3" spans="1:11" s="12" customFormat="1" ht="24" customHeight="1" thickBot="1">
      <c r="A3" s="339" t="s">
        <v>262</v>
      </c>
      <c r="B3" s="340"/>
      <c r="C3" s="340"/>
      <c r="D3" s="340"/>
      <c r="E3" s="340"/>
      <c r="F3" s="340"/>
      <c r="G3" s="340"/>
      <c r="H3" s="340"/>
      <c r="I3" s="340"/>
      <c r="J3" s="340"/>
      <c r="K3" s="341"/>
    </row>
    <row r="4" spans="1:11" s="1" customFormat="1" ht="45.75" customHeight="1" thickBot="1">
      <c r="A4" s="336" t="str">
        <f>'[2]Tabela A'!B3</f>
        <v>Objektivi </v>
      </c>
      <c r="B4" s="336"/>
      <c r="C4" s="336" t="str">
        <f>'[2]Tabela A'!D3</f>
        <v>Aktivitetet </v>
      </c>
      <c r="D4" s="336"/>
      <c r="E4" s="160" t="str">
        <f>'[2]Tabela A'!F3</f>
        <v>Afati Kohor </v>
      </c>
      <c r="F4" s="160" t="str">
        <f>'[2]Tabela A'!G3</f>
        <v>Treguesi i matjes</v>
      </c>
      <c r="G4" s="160" t="str">
        <f>'[2]Tabela A'!H3</f>
        <v>Kosto finaciare</v>
      </c>
      <c r="H4" s="160" t="str">
        <f>'[2]Tabela A'!I3</f>
        <v>Institucionet e përfshira</v>
      </c>
      <c r="I4" s="160" t="s">
        <v>96</v>
      </c>
      <c r="J4" s="160" t="s">
        <v>126</v>
      </c>
      <c r="K4" s="160" t="s">
        <v>85</v>
      </c>
    </row>
    <row r="5" spans="1:11" ht="409.5" thickBot="1">
      <c r="A5" s="333">
        <v>1</v>
      </c>
      <c r="B5" s="333" t="s">
        <v>263</v>
      </c>
      <c r="C5" s="67">
        <v>1.1</v>
      </c>
      <c r="D5" s="67" t="s">
        <v>2126</v>
      </c>
      <c r="E5" s="67" t="s">
        <v>264</v>
      </c>
      <c r="F5" s="67" t="s">
        <v>2127</v>
      </c>
      <c r="G5" s="67" t="s">
        <v>265</v>
      </c>
      <c r="H5" s="67" t="s">
        <v>2128</v>
      </c>
      <c r="I5" s="67"/>
      <c r="J5" s="67"/>
      <c r="K5" s="67" t="s">
        <v>2129</v>
      </c>
    </row>
    <row r="6" spans="1:11" ht="182.25" thickBot="1">
      <c r="A6" s="333"/>
      <c r="B6" s="333"/>
      <c r="C6" s="67">
        <v>1.2</v>
      </c>
      <c r="D6" s="67" t="s">
        <v>2130</v>
      </c>
      <c r="E6" s="67" t="s">
        <v>266</v>
      </c>
      <c r="F6" s="67" t="s">
        <v>2131</v>
      </c>
      <c r="G6" s="67" t="s">
        <v>265</v>
      </c>
      <c r="H6" s="67" t="s">
        <v>2132</v>
      </c>
      <c r="I6" s="67"/>
      <c r="J6" s="67"/>
      <c r="K6" s="67" t="s">
        <v>2133</v>
      </c>
    </row>
    <row r="7" spans="1:11" ht="248.25" thickBot="1">
      <c r="A7" s="333"/>
      <c r="B7" s="333"/>
      <c r="C7" s="67">
        <v>1.3</v>
      </c>
      <c r="D7" s="67" t="s">
        <v>2134</v>
      </c>
      <c r="E7" s="67" t="s">
        <v>267</v>
      </c>
      <c r="F7" s="67" t="s">
        <v>2137</v>
      </c>
      <c r="G7" s="67" t="s">
        <v>268</v>
      </c>
      <c r="H7" s="67" t="s">
        <v>2135</v>
      </c>
      <c r="I7" s="67"/>
      <c r="J7" s="67"/>
      <c r="K7" s="67" t="s">
        <v>2136</v>
      </c>
    </row>
    <row r="8" spans="1:11" ht="231.75" thickBot="1">
      <c r="A8" s="333"/>
      <c r="B8" s="333"/>
      <c r="C8" s="67">
        <v>1.4</v>
      </c>
      <c r="D8" s="67" t="s">
        <v>2138</v>
      </c>
      <c r="E8" s="67" t="s">
        <v>267</v>
      </c>
      <c r="F8" s="67" t="s">
        <v>2139</v>
      </c>
      <c r="G8" s="131" t="s">
        <v>268</v>
      </c>
      <c r="H8" s="67" t="s">
        <v>2140</v>
      </c>
      <c r="I8" s="67"/>
      <c r="J8" s="67"/>
      <c r="K8" s="67"/>
    </row>
    <row r="9" spans="1:11" ht="248.25" thickBot="1">
      <c r="A9" s="333"/>
      <c r="B9" s="333"/>
      <c r="C9" s="67">
        <v>1.5</v>
      </c>
      <c r="D9" s="67" t="s">
        <v>2141</v>
      </c>
      <c r="E9" s="67" t="s">
        <v>267</v>
      </c>
      <c r="F9" s="67" t="s">
        <v>2142</v>
      </c>
      <c r="G9" s="67" t="s">
        <v>269</v>
      </c>
      <c r="H9" s="67" t="s">
        <v>2132</v>
      </c>
      <c r="I9" s="67"/>
      <c r="J9" s="67"/>
      <c r="K9" s="67" t="s">
        <v>2143</v>
      </c>
    </row>
    <row r="10" spans="1:11" ht="409.5" thickBot="1">
      <c r="A10" s="333"/>
      <c r="B10" s="333"/>
      <c r="C10" s="67">
        <v>1.6</v>
      </c>
      <c r="D10" s="67" t="s">
        <v>2144</v>
      </c>
      <c r="E10" s="67" t="s">
        <v>271</v>
      </c>
      <c r="F10" s="67" t="s">
        <v>2145</v>
      </c>
      <c r="G10" s="67"/>
      <c r="H10" s="67" t="s">
        <v>270</v>
      </c>
      <c r="I10" s="67"/>
      <c r="J10" s="67"/>
      <c r="K10" s="67"/>
    </row>
    <row r="11" spans="1:11" ht="409.5" thickBot="1">
      <c r="A11" s="333"/>
      <c r="B11" s="333"/>
      <c r="C11" s="67">
        <v>1.7</v>
      </c>
      <c r="D11" s="67" t="s">
        <v>272</v>
      </c>
      <c r="E11" s="67" t="s">
        <v>267</v>
      </c>
      <c r="F11" s="67" t="s">
        <v>1031</v>
      </c>
      <c r="G11" s="67" t="s">
        <v>2146</v>
      </c>
      <c r="H11" s="67" t="s">
        <v>2147</v>
      </c>
      <c r="I11" s="67" t="s">
        <v>2148</v>
      </c>
      <c r="J11" s="67"/>
      <c r="K11" s="67"/>
    </row>
    <row r="12" spans="1:11" ht="264.75" thickBot="1">
      <c r="A12" s="333">
        <v>2</v>
      </c>
      <c r="B12" s="336" t="s">
        <v>2149</v>
      </c>
      <c r="C12" s="67">
        <v>2.1</v>
      </c>
      <c r="D12" s="67" t="s">
        <v>2150</v>
      </c>
      <c r="E12" s="67" t="s">
        <v>267</v>
      </c>
      <c r="F12" s="67" t="s">
        <v>2151</v>
      </c>
      <c r="G12" s="131" t="s">
        <v>273</v>
      </c>
      <c r="H12" s="67" t="s">
        <v>2152</v>
      </c>
      <c r="I12" s="67" t="s">
        <v>2153</v>
      </c>
      <c r="J12" s="67" t="s">
        <v>2154</v>
      </c>
      <c r="K12" s="67" t="s">
        <v>2155</v>
      </c>
    </row>
    <row r="13" spans="1:11" ht="149.25" thickBot="1">
      <c r="A13" s="333"/>
      <c r="B13" s="333"/>
      <c r="C13" s="67">
        <v>2.2</v>
      </c>
      <c r="D13" s="67" t="s">
        <v>2157</v>
      </c>
      <c r="E13" s="67" t="s">
        <v>267</v>
      </c>
      <c r="F13" s="67" t="s">
        <v>2156</v>
      </c>
      <c r="G13" s="67" t="s">
        <v>274</v>
      </c>
      <c r="H13" s="67" t="s">
        <v>2158</v>
      </c>
      <c r="I13" s="67" t="s">
        <v>1758</v>
      </c>
      <c r="J13" s="67" t="s">
        <v>2168</v>
      </c>
      <c r="K13" s="67" t="s">
        <v>2164</v>
      </c>
    </row>
    <row r="14" spans="1:11" ht="198.75" thickBot="1">
      <c r="A14" s="333"/>
      <c r="B14" s="333"/>
      <c r="C14" s="67">
        <v>2.3</v>
      </c>
      <c r="D14" s="67" t="s">
        <v>2159</v>
      </c>
      <c r="E14" s="67" t="s">
        <v>267</v>
      </c>
      <c r="F14" s="67" t="s">
        <v>2160</v>
      </c>
      <c r="G14" s="67" t="s">
        <v>2161</v>
      </c>
      <c r="H14" s="67" t="s">
        <v>2162</v>
      </c>
      <c r="I14" s="67" t="s">
        <v>1758</v>
      </c>
      <c r="J14" s="67" t="s">
        <v>2163</v>
      </c>
      <c r="K14" s="67" t="s">
        <v>2165</v>
      </c>
    </row>
    <row r="15" spans="1:18" ht="165.75" thickBot="1">
      <c r="A15" s="333"/>
      <c r="B15" s="333"/>
      <c r="C15" s="67">
        <v>2.4</v>
      </c>
      <c r="D15" s="67" t="s">
        <v>2167</v>
      </c>
      <c r="E15" s="67" t="s">
        <v>275</v>
      </c>
      <c r="F15" s="67" t="s">
        <v>2166</v>
      </c>
      <c r="G15" s="67" t="s">
        <v>2161</v>
      </c>
      <c r="H15" s="67" t="s">
        <v>276</v>
      </c>
      <c r="I15" s="67" t="s">
        <v>1758</v>
      </c>
      <c r="J15" s="67" t="s">
        <v>2163</v>
      </c>
      <c r="K15" s="67" t="s">
        <v>2169</v>
      </c>
      <c r="R15" s="3"/>
    </row>
    <row r="16" spans="1:18" ht="314.25" thickBot="1">
      <c r="A16" s="333"/>
      <c r="B16" s="333"/>
      <c r="C16" s="67">
        <v>2.5</v>
      </c>
      <c r="D16" s="67" t="s">
        <v>2170</v>
      </c>
      <c r="E16" s="67" t="s">
        <v>277</v>
      </c>
      <c r="F16" s="67" t="s">
        <v>2171</v>
      </c>
      <c r="G16" s="67" t="s">
        <v>2161</v>
      </c>
      <c r="H16" s="67" t="s">
        <v>2132</v>
      </c>
      <c r="I16" s="67" t="s">
        <v>2172</v>
      </c>
      <c r="J16" s="67" t="s">
        <v>2163</v>
      </c>
      <c r="K16" s="67"/>
      <c r="R16" s="3"/>
    </row>
    <row r="17" spans="1:11" ht="132.75" thickBot="1">
      <c r="A17" s="333"/>
      <c r="B17" s="333"/>
      <c r="C17" s="161"/>
      <c r="D17" s="40" t="s">
        <v>2173</v>
      </c>
      <c r="E17" s="40" t="s">
        <v>267</v>
      </c>
      <c r="F17" s="40" t="s">
        <v>2175</v>
      </c>
      <c r="G17" s="40"/>
      <c r="H17" s="40" t="s">
        <v>2174</v>
      </c>
      <c r="I17" s="40" t="s">
        <v>2172</v>
      </c>
      <c r="J17" s="40"/>
      <c r="K17" s="40"/>
    </row>
    <row r="18" spans="1:11" ht="281.25" thickBot="1">
      <c r="A18" s="333">
        <v>3</v>
      </c>
      <c r="B18" s="336" t="s">
        <v>2176</v>
      </c>
      <c r="C18" s="67">
        <v>3.1</v>
      </c>
      <c r="D18" s="67" t="s">
        <v>2177</v>
      </c>
      <c r="E18" s="67" t="s">
        <v>267</v>
      </c>
      <c r="F18" s="67" t="s">
        <v>2178</v>
      </c>
      <c r="G18" s="131" t="s">
        <v>278</v>
      </c>
      <c r="H18" s="67" t="s">
        <v>2179</v>
      </c>
      <c r="I18" s="67" t="s">
        <v>2180</v>
      </c>
      <c r="J18" s="67"/>
      <c r="K18" s="67" t="s">
        <v>2181</v>
      </c>
    </row>
    <row r="19" spans="1:11" ht="231.75" thickBot="1">
      <c r="A19" s="333"/>
      <c r="B19" s="333"/>
      <c r="C19" s="67">
        <v>3.2</v>
      </c>
      <c r="D19" s="67" t="s">
        <v>2182</v>
      </c>
      <c r="E19" s="67" t="s">
        <v>267</v>
      </c>
      <c r="F19" s="67" t="s">
        <v>2183</v>
      </c>
      <c r="G19" s="67" t="s">
        <v>279</v>
      </c>
      <c r="H19" s="67" t="s">
        <v>2184</v>
      </c>
      <c r="I19" s="67" t="s">
        <v>2185</v>
      </c>
      <c r="J19" s="67"/>
      <c r="K19" s="67" t="s">
        <v>2185</v>
      </c>
    </row>
    <row r="20" spans="1:11" ht="165.75" thickBot="1">
      <c r="A20" s="333"/>
      <c r="B20" s="333"/>
      <c r="C20" s="67">
        <v>3.3</v>
      </c>
      <c r="D20" s="67" t="s">
        <v>2186</v>
      </c>
      <c r="E20" s="67" t="s">
        <v>280</v>
      </c>
      <c r="F20" s="67" t="s">
        <v>2187</v>
      </c>
      <c r="G20" s="131" t="s">
        <v>281</v>
      </c>
      <c r="H20" s="67" t="s">
        <v>2188</v>
      </c>
      <c r="I20" s="67" t="s">
        <v>2189</v>
      </c>
      <c r="J20" s="67" t="s">
        <v>2195</v>
      </c>
      <c r="K20" s="67" t="s">
        <v>2190</v>
      </c>
    </row>
    <row r="21" spans="1:11" ht="248.25" thickBot="1">
      <c r="A21" s="333"/>
      <c r="B21" s="333"/>
      <c r="C21" s="67">
        <v>3.4</v>
      </c>
      <c r="D21" s="67" t="s">
        <v>2191</v>
      </c>
      <c r="E21" s="67" t="s">
        <v>282</v>
      </c>
      <c r="F21" s="67" t="s">
        <v>2192</v>
      </c>
      <c r="G21" s="67" t="s">
        <v>2193</v>
      </c>
      <c r="H21" s="67" t="s">
        <v>2194</v>
      </c>
      <c r="I21" s="67" t="s">
        <v>2189</v>
      </c>
      <c r="J21" s="67" t="s">
        <v>2168</v>
      </c>
      <c r="K21" s="67" t="s">
        <v>2196</v>
      </c>
    </row>
    <row r="22" spans="1:11" ht="297.75" thickBot="1">
      <c r="A22" s="333"/>
      <c r="B22" s="333"/>
      <c r="C22" s="67">
        <v>3.5</v>
      </c>
      <c r="D22" s="67" t="s">
        <v>2197</v>
      </c>
      <c r="E22" s="67" t="s">
        <v>280</v>
      </c>
      <c r="F22" s="67" t="s">
        <v>2198</v>
      </c>
      <c r="G22" s="67" t="s">
        <v>2199</v>
      </c>
      <c r="H22" s="67" t="s">
        <v>2200</v>
      </c>
      <c r="I22" s="67"/>
      <c r="J22" s="67" t="s">
        <v>2168</v>
      </c>
      <c r="K22" s="67" t="s">
        <v>2201</v>
      </c>
    </row>
    <row r="23" spans="1:11" ht="198.75" thickBot="1">
      <c r="A23" s="333">
        <v>4</v>
      </c>
      <c r="B23" s="334" t="s">
        <v>2202</v>
      </c>
      <c r="C23" s="40">
        <v>4.1</v>
      </c>
      <c r="D23" s="40" t="s">
        <v>2203</v>
      </c>
      <c r="E23" s="40" t="s">
        <v>275</v>
      </c>
      <c r="F23" s="40" t="s">
        <v>2204</v>
      </c>
      <c r="G23" s="162">
        <v>0</v>
      </c>
      <c r="H23" s="40" t="s">
        <v>283</v>
      </c>
      <c r="I23" s="40" t="s">
        <v>2205</v>
      </c>
      <c r="J23" s="40" t="s">
        <v>2206</v>
      </c>
      <c r="K23" s="40" t="s">
        <v>2207</v>
      </c>
    </row>
    <row r="24" spans="1:11" ht="149.25" thickBot="1">
      <c r="A24" s="333"/>
      <c r="B24" s="334"/>
      <c r="C24" s="40">
        <v>4.2</v>
      </c>
      <c r="D24" s="40" t="s">
        <v>2208</v>
      </c>
      <c r="E24" s="40" t="s">
        <v>267</v>
      </c>
      <c r="F24" s="40" t="s">
        <v>537</v>
      </c>
      <c r="G24" s="162">
        <v>220000</v>
      </c>
      <c r="H24" s="40" t="s">
        <v>2209</v>
      </c>
      <c r="I24" s="40" t="s">
        <v>2210</v>
      </c>
      <c r="J24" s="40" t="s">
        <v>2206</v>
      </c>
      <c r="K24" s="40"/>
    </row>
    <row r="25" spans="1:11" ht="149.25" thickBot="1">
      <c r="A25" s="333"/>
      <c r="B25" s="334"/>
      <c r="C25" s="40">
        <v>4.3</v>
      </c>
      <c r="D25" s="40" t="s">
        <v>2211</v>
      </c>
      <c r="E25" s="40" t="s">
        <v>267</v>
      </c>
      <c r="F25" s="163" t="s">
        <v>2212</v>
      </c>
      <c r="G25" s="162">
        <v>0</v>
      </c>
      <c r="H25" s="40" t="s">
        <v>2213</v>
      </c>
      <c r="I25" s="40" t="s">
        <v>2214</v>
      </c>
      <c r="J25" s="40" t="s">
        <v>2206</v>
      </c>
      <c r="K25" s="40"/>
    </row>
    <row r="26" spans="1:11" ht="231.75" thickBot="1">
      <c r="A26" s="333"/>
      <c r="B26" s="334"/>
      <c r="C26" s="40">
        <v>4.4</v>
      </c>
      <c r="D26" s="40" t="s">
        <v>2215</v>
      </c>
      <c r="E26" s="40" t="s">
        <v>267</v>
      </c>
      <c r="F26" s="51" t="s">
        <v>2216</v>
      </c>
      <c r="G26" s="162">
        <v>0</v>
      </c>
      <c r="H26" s="40" t="s">
        <v>951</v>
      </c>
      <c r="I26" s="40" t="s">
        <v>2214</v>
      </c>
      <c r="J26" s="40" t="s">
        <v>2217</v>
      </c>
      <c r="K26" s="40"/>
    </row>
    <row r="27" spans="1:11" ht="149.25" thickBot="1">
      <c r="A27" s="333"/>
      <c r="B27" s="334"/>
      <c r="C27" s="40">
        <v>4.5</v>
      </c>
      <c r="D27" s="40" t="s">
        <v>2218</v>
      </c>
      <c r="E27" s="40" t="s">
        <v>267</v>
      </c>
      <c r="F27" s="40" t="s">
        <v>2219</v>
      </c>
      <c r="G27" s="162">
        <v>0</v>
      </c>
      <c r="H27" s="40" t="s">
        <v>2220</v>
      </c>
      <c r="I27" s="40" t="s">
        <v>2221</v>
      </c>
      <c r="J27" s="40" t="s">
        <v>2217</v>
      </c>
      <c r="K27" s="40" t="s">
        <v>538</v>
      </c>
    </row>
    <row r="28" spans="1:11" ht="116.25" thickBot="1">
      <c r="A28" s="333"/>
      <c r="B28" s="334"/>
      <c r="C28" s="40">
        <v>4.6</v>
      </c>
      <c r="D28" s="40" t="s">
        <v>2222</v>
      </c>
      <c r="E28" s="40" t="s">
        <v>267</v>
      </c>
      <c r="F28" s="40" t="s">
        <v>2219</v>
      </c>
      <c r="G28" s="162">
        <v>0</v>
      </c>
      <c r="H28" s="40" t="s">
        <v>2223</v>
      </c>
      <c r="I28" s="40" t="s">
        <v>2221</v>
      </c>
      <c r="J28" s="40" t="s">
        <v>2217</v>
      </c>
      <c r="K28" s="40" t="s">
        <v>538</v>
      </c>
    </row>
    <row r="29" spans="1:11" ht="116.25" thickBot="1">
      <c r="A29" s="333"/>
      <c r="B29" s="334"/>
      <c r="C29" s="40">
        <v>4.7</v>
      </c>
      <c r="D29" s="40" t="s">
        <v>2224</v>
      </c>
      <c r="E29" s="40" t="s">
        <v>267</v>
      </c>
      <c r="F29" s="40" t="s">
        <v>2225</v>
      </c>
      <c r="G29" s="162">
        <v>53000</v>
      </c>
      <c r="H29" s="40" t="s">
        <v>284</v>
      </c>
      <c r="I29" s="40" t="s">
        <v>2226</v>
      </c>
      <c r="J29" s="40" t="s">
        <v>2217</v>
      </c>
      <c r="K29" s="40" t="s">
        <v>285</v>
      </c>
    </row>
    <row r="30" spans="1:11" ht="165.75" thickBot="1">
      <c r="A30" s="333"/>
      <c r="B30" s="334"/>
      <c r="C30" s="40">
        <v>4.8</v>
      </c>
      <c r="D30" s="40" t="s">
        <v>2227</v>
      </c>
      <c r="E30" s="40" t="s">
        <v>267</v>
      </c>
      <c r="F30" s="40" t="s">
        <v>2228</v>
      </c>
      <c r="G30" s="162">
        <v>88000</v>
      </c>
      <c r="H30" s="40" t="s">
        <v>2229</v>
      </c>
      <c r="I30" s="40" t="s">
        <v>2230</v>
      </c>
      <c r="J30" s="40" t="s">
        <v>2206</v>
      </c>
      <c r="K30" s="40"/>
    </row>
    <row r="31" spans="1:11" ht="182.25" thickBot="1">
      <c r="A31" s="333"/>
      <c r="B31" s="334"/>
      <c r="C31" s="40">
        <v>4.9</v>
      </c>
      <c r="D31" s="40" t="s">
        <v>2231</v>
      </c>
      <c r="E31" s="40" t="s">
        <v>267</v>
      </c>
      <c r="F31" s="40" t="s">
        <v>2232</v>
      </c>
      <c r="G31" s="162">
        <v>16740</v>
      </c>
      <c r="H31" s="40" t="s">
        <v>2233</v>
      </c>
      <c r="I31" s="40" t="s">
        <v>2234</v>
      </c>
      <c r="J31" s="40" t="s">
        <v>2235</v>
      </c>
      <c r="K31" s="40"/>
    </row>
    <row r="32" spans="1:11" ht="99.75" thickBot="1">
      <c r="A32" s="333"/>
      <c r="B32" s="334"/>
      <c r="C32" s="40">
        <v>4.1</v>
      </c>
      <c r="D32" s="40" t="s">
        <v>2236</v>
      </c>
      <c r="E32" s="40" t="s">
        <v>535</v>
      </c>
      <c r="F32" s="51" t="s">
        <v>2237</v>
      </c>
      <c r="G32" s="162">
        <v>19000</v>
      </c>
      <c r="H32" s="40"/>
      <c r="I32" s="40" t="s">
        <v>2234</v>
      </c>
      <c r="J32" s="40" t="s">
        <v>2235</v>
      </c>
      <c r="K32" s="40"/>
    </row>
    <row r="33" spans="1:11" ht="83.25" thickBot="1">
      <c r="A33" s="333"/>
      <c r="B33" s="334"/>
      <c r="C33" s="40">
        <v>4.11</v>
      </c>
      <c r="D33" s="40" t="s">
        <v>2238</v>
      </c>
      <c r="E33" s="40" t="s">
        <v>267</v>
      </c>
      <c r="F33" s="40" t="s">
        <v>2239</v>
      </c>
      <c r="G33" s="162">
        <v>0</v>
      </c>
      <c r="H33" s="40" t="s">
        <v>2240</v>
      </c>
      <c r="I33" s="40"/>
      <c r="J33" s="40" t="s">
        <v>2241</v>
      </c>
      <c r="K33" s="40" t="s">
        <v>2242</v>
      </c>
    </row>
    <row r="34" spans="1:11" ht="396.75" thickBot="1">
      <c r="A34" s="67">
        <v>5</v>
      </c>
      <c r="B34" s="335" t="s">
        <v>2243</v>
      </c>
      <c r="C34" s="67">
        <v>5.1</v>
      </c>
      <c r="D34" s="67" t="s">
        <v>2244</v>
      </c>
      <c r="E34" s="67" t="s">
        <v>267</v>
      </c>
      <c r="F34" s="67" t="s">
        <v>2245</v>
      </c>
      <c r="G34" s="131">
        <v>30000</v>
      </c>
      <c r="H34" s="67" t="s">
        <v>2246</v>
      </c>
      <c r="I34" s="67" t="s">
        <v>2247</v>
      </c>
      <c r="J34" s="67"/>
      <c r="K34" s="67"/>
    </row>
    <row r="35" spans="1:11" ht="363.75" thickBot="1">
      <c r="A35" s="67"/>
      <c r="B35" s="335"/>
      <c r="C35" s="67">
        <v>5.2</v>
      </c>
      <c r="D35" s="67" t="s">
        <v>2248</v>
      </c>
      <c r="E35" s="67" t="s">
        <v>275</v>
      </c>
      <c r="F35" s="67" t="s">
        <v>2249</v>
      </c>
      <c r="G35" s="164">
        <v>20000</v>
      </c>
      <c r="H35" s="67" t="s">
        <v>2250</v>
      </c>
      <c r="I35" s="67"/>
      <c r="J35" s="67"/>
      <c r="K35" s="67"/>
    </row>
    <row r="36" spans="1:11" ht="264.75" thickBot="1">
      <c r="A36" s="67"/>
      <c r="B36" s="335"/>
      <c r="C36" s="67">
        <v>5.3</v>
      </c>
      <c r="D36" s="67" t="s">
        <v>2251</v>
      </c>
      <c r="E36" s="67" t="s">
        <v>267</v>
      </c>
      <c r="F36" s="67" t="s">
        <v>2252</v>
      </c>
      <c r="G36" s="164">
        <v>80000</v>
      </c>
      <c r="H36" s="67" t="s">
        <v>2253</v>
      </c>
      <c r="I36" s="67"/>
      <c r="J36" s="67"/>
      <c r="K36" s="67" t="s">
        <v>2254</v>
      </c>
    </row>
    <row r="37" spans="1:11" ht="297.75" thickBot="1">
      <c r="A37" s="67"/>
      <c r="B37" s="335"/>
      <c r="C37" s="67">
        <v>5.4</v>
      </c>
      <c r="D37" s="165" t="s">
        <v>2255</v>
      </c>
      <c r="E37" s="67" t="s">
        <v>267</v>
      </c>
      <c r="F37" s="67" t="s">
        <v>2256</v>
      </c>
      <c r="G37" s="164">
        <v>30000</v>
      </c>
      <c r="H37" s="67" t="s">
        <v>2257</v>
      </c>
      <c r="I37" s="67"/>
      <c r="J37" s="67"/>
      <c r="K37" s="67"/>
    </row>
    <row r="38" spans="1:11" ht="215.25" thickBot="1">
      <c r="A38" s="67"/>
      <c r="B38" s="335"/>
      <c r="C38" s="67">
        <v>5.5</v>
      </c>
      <c r="D38" s="67" t="s">
        <v>2258</v>
      </c>
      <c r="E38" s="67" t="s">
        <v>267</v>
      </c>
      <c r="F38" s="67" t="s">
        <v>2259</v>
      </c>
      <c r="G38" s="164">
        <v>20000</v>
      </c>
      <c r="H38" s="67" t="s">
        <v>2260</v>
      </c>
      <c r="I38" s="67" t="s">
        <v>2247</v>
      </c>
      <c r="J38" s="67"/>
      <c r="K38" s="67"/>
    </row>
    <row r="39" spans="1:11" ht="363.75" thickBot="1">
      <c r="A39" s="67"/>
      <c r="B39" s="335"/>
      <c r="C39" s="67">
        <v>5.6</v>
      </c>
      <c r="D39" s="67" t="s">
        <v>2261</v>
      </c>
      <c r="E39" s="67" t="s">
        <v>280</v>
      </c>
      <c r="F39" s="67" t="s">
        <v>2262</v>
      </c>
      <c r="G39" s="164">
        <v>20000</v>
      </c>
      <c r="H39" s="67" t="s">
        <v>2263</v>
      </c>
      <c r="I39" s="67" t="s">
        <v>2247</v>
      </c>
      <c r="J39" s="67"/>
      <c r="K39" s="67"/>
    </row>
    <row r="40" spans="1:11" ht="409.5" thickBot="1">
      <c r="A40" s="333">
        <v>6</v>
      </c>
      <c r="B40" s="333" t="s">
        <v>2264</v>
      </c>
      <c r="C40" s="67">
        <v>6.1</v>
      </c>
      <c r="D40" s="17" t="s">
        <v>2265</v>
      </c>
      <c r="E40" s="67" t="s">
        <v>266</v>
      </c>
      <c r="F40" s="17" t="s">
        <v>2266</v>
      </c>
      <c r="G40" s="131"/>
      <c r="H40" s="67" t="s">
        <v>2267</v>
      </c>
      <c r="I40" s="67" t="s">
        <v>2268</v>
      </c>
      <c r="J40" s="67"/>
      <c r="K40" s="67"/>
    </row>
    <row r="41" spans="1:11" ht="409.5" thickBot="1">
      <c r="A41" s="333"/>
      <c r="B41" s="333"/>
      <c r="C41" s="67">
        <v>6.2</v>
      </c>
      <c r="D41" s="67" t="s">
        <v>286</v>
      </c>
      <c r="E41" s="67" t="s">
        <v>266</v>
      </c>
      <c r="F41" s="67" t="s">
        <v>2269</v>
      </c>
      <c r="G41" s="67"/>
      <c r="H41" s="67" t="s">
        <v>287</v>
      </c>
      <c r="I41" s="67" t="s">
        <v>848</v>
      </c>
      <c r="J41" s="67"/>
      <c r="K41" s="67" t="s">
        <v>288</v>
      </c>
    </row>
    <row r="42" spans="1:11" ht="281.25" thickBot="1">
      <c r="A42" s="333"/>
      <c r="B42" s="333"/>
      <c r="C42" s="67">
        <v>6.3</v>
      </c>
      <c r="D42" s="67" t="s">
        <v>289</v>
      </c>
      <c r="E42" s="67" t="s">
        <v>266</v>
      </c>
      <c r="F42" s="67" t="s">
        <v>570</v>
      </c>
      <c r="G42" s="67"/>
      <c r="H42" s="67" t="s">
        <v>2270</v>
      </c>
      <c r="I42" s="67" t="s">
        <v>848</v>
      </c>
      <c r="J42" s="67"/>
      <c r="K42" s="67" t="s">
        <v>2271</v>
      </c>
    </row>
    <row r="43" spans="1:11" ht="198.75" thickBot="1">
      <c r="A43" s="333"/>
      <c r="B43" s="333"/>
      <c r="C43" s="67">
        <v>6.4</v>
      </c>
      <c r="D43" s="67" t="s">
        <v>2272</v>
      </c>
      <c r="E43" s="67" t="s">
        <v>266</v>
      </c>
      <c r="F43" s="67" t="s">
        <v>2273</v>
      </c>
      <c r="G43" s="67"/>
      <c r="H43" s="67" t="s">
        <v>2274</v>
      </c>
      <c r="I43" s="67" t="s">
        <v>2268</v>
      </c>
      <c r="J43" s="67"/>
      <c r="K43" s="67" t="s">
        <v>2275</v>
      </c>
    </row>
    <row r="44" spans="1:11" ht="165.75" thickBot="1">
      <c r="A44" s="333"/>
      <c r="B44" s="333"/>
      <c r="C44" s="67">
        <v>6.5</v>
      </c>
      <c r="D44" s="67" t="s">
        <v>2276</v>
      </c>
      <c r="E44" s="67" t="s">
        <v>266</v>
      </c>
      <c r="F44" s="67" t="s">
        <v>2277</v>
      </c>
      <c r="G44" s="67"/>
      <c r="H44" s="67" t="s">
        <v>2278</v>
      </c>
      <c r="I44" s="67"/>
      <c r="J44" s="67"/>
      <c r="K44" s="67" t="s">
        <v>2279</v>
      </c>
    </row>
    <row r="45" spans="1:11" ht="99.75" thickBot="1">
      <c r="A45" s="333"/>
      <c r="B45" s="333"/>
      <c r="C45" s="272">
        <v>6.6</v>
      </c>
      <c r="D45" s="276" t="s">
        <v>3496</v>
      </c>
      <c r="E45" s="276" t="s">
        <v>266</v>
      </c>
      <c r="F45" s="276" t="s">
        <v>3497</v>
      </c>
      <c r="G45" s="276"/>
      <c r="H45" s="276"/>
      <c r="I45" s="276" t="s">
        <v>3498</v>
      </c>
      <c r="J45" s="272"/>
      <c r="K45" s="272"/>
    </row>
    <row r="46" spans="1:11" ht="66.75" thickBot="1">
      <c r="A46" s="333"/>
      <c r="B46" s="333"/>
      <c r="C46" s="67">
        <v>6.7</v>
      </c>
      <c r="D46" s="67" t="s">
        <v>2280</v>
      </c>
      <c r="E46" s="69" t="s">
        <v>267</v>
      </c>
      <c r="F46" s="67" t="s">
        <v>2281</v>
      </c>
      <c r="G46" s="166">
        <v>8000</v>
      </c>
      <c r="H46" s="67"/>
      <c r="I46" s="67"/>
      <c r="J46" s="67"/>
      <c r="K46" s="67"/>
    </row>
    <row r="47" spans="1:11" ht="165.75" thickBot="1">
      <c r="A47" s="333"/>
      <c r="B47" s="333"/>
      <c r="C47" s="67">
        <v>6.8</v>
      </c>
      <c r="D47" s="67" t="s">
        <v>2282</v>
      </c>
      <c r="E47" s="69" t="s">
        <v>266</v>
      </c>
      <c r="F47" s="67" t="s">
        <v>2283</v>
      </c>
      <c r="G47" s="166">
        <v>65000</v>
      </c>
      <c r="H47" s="67"/>
      <c r="I47" s="67"/>
      <c r="J47" s="67"/>
      <c r="K47" s="67"/>
    </row>
    <row r="48" spans="1:11" ht="83.25" thickBot="1">
      <c r="A48" s="333"/>
      <c r="B48" s="333"/>
      <c r="C48" s="67">
        <v>6.9</v>
      </c>
      <c r="D48" s="67" t="s">
        <v>2284</v>
      </c>
      <c r="E48" s="69" t="s">
        <v>266</v>
      </c>
      <c r="F48" s="67" t="s">
        <v>2285</v>
      </c>
      <c r="G48" s="166">
        <v>25000</v>
      </c>
      <c r="H48" s="67"/>
      <c r="I48" s="67"/>
      <c r="J48" s="67"/>
      <c r="K48" s="67"/>
    </row>
    <row r="49" spans="1:11" ht="132.75" thickBot="1">
      <c r="A49" s="333"/>
      <c r="B49" s="333"/>
      <c r="C49" s="169">
        <v>6.1</v>
      </c>
      <c r="D49" s="67" t="s">
        <v>2286</v>
      </c>
      <c r="E49" s="69" t="s">
        <v>266</v>
      </c>
      <c r="F49" s="67" t="s">
        <v>2287</v>
      </c>
      <c r="G49" s="166">
        <v>17124.6</v>
      </c>
      <c r="H49" s="67"/>
      <c r="I49" s="67"/>
      <c r="J49" s="67"/>
      <c r="K49" s="67"/>
    </row>
    <row r="50" spans="1:11" ht="149.25" thickBot="1">
      <c r="A50" s="333">
        <v>7</v>
      </c>
      <c r="B50" s="333" t="s">
        <v>2288</v>
      </c>
      <c r="C50" s="67">
        <v>7.1</v>
      </c>
      <c r="D50" s="67" t="s">
        <v>2289</v>
      </c>
      <c r="E50" s="67" t="s">
        <v>275</v>
      </c>
      <c r="F50" s="67" t="s">
        <v>2290</v>
      </c>
      <c r="G50" s="133">
        <v>22000</v>
      </c>
      <c r="H50" s="67" t="s">
        <v>290</v>
      </c>
      <c r="I50" s="67" t="s">
        <v>2291</v>
      </c>
      <c r="J50" s="67"/>
      <c r="K50" s="67"/>
    </row>
    <row r="51" spans="1:11" ht="198.75" thickBot="1">
      <c r="A51" s="333"/>
      <c r="B51" s="333"/>
      <c r="C51" s="67">
        <v>7.2</v>
      </c>
      <c r="D51" s="40" t="s">
        <v>2292</v>
      </c>
      <c r="E51" s="67" t="s">
        <v>267</v>
      </c>
      <c r="F51" s="67" t="s">
        <v>2293</v>
      </c>
      <c r="G51" s="133">
        <v>36700</v>
      </c>
      <c r="H51" s="67" t="s">
        <v>290</v>
      </c>
      <c r="I51" s="67" t="s">
        <v>2291</v>
      </c>
      <c r="J51" s="67"/>
      <c r="K51" s="67"/>
    </row>
    <row r="52" spans="1:11" ht="132.75" thickBot="1">
      <c r="A52" s="333"/>
      <c r="B52" s="333"/>
      <c r="C52" s="67">
        <v>7.4</v>
      </c>
      <c r="D52" s="67" t="s">
        <v>2294</v>
      </c>
      <c r="E52" s="67" t="s">
        <v>267</v>
      </c>
      <c r="F52" s="67" t="s">
        <v>2295</v>
      </c>
      <c r="G52" s="133">
        <v>50000</v>
      </c>
      <c r="H52" s="67" t="s">
        <v>291</v>
      </c>
      <c r="I52" s="67" t="s">
        <v>2291</v>
      </c>
      <c r="J52" s="67"/>
      <c r="K52" s="67"/>
    </row>
    <row r="53" spans="1:11" ht="99.75" thickBot="1">
      <c r="A53" s="333"/>
      <c r="B53" s="333"/>
      <c r="C53" s="67">
        <v>7.5</v>
      </c>
      <c r="D53" s="67" t="s">
        <v>2296</v>
      </c>
      <c r="E53" s="67" t="s">
        <v>275</v>
      </c>
      <c r="F53" s="67" t="s">
        <v>2297</v>
      </c>
      <c r="G53" s="133">
        <v>10000</v>
      </c>
      <c r="H53" s="67" t="s">
        <v>2298</v>
      </c>
      <c r="I53" s="67"/>
      <c r="J53" s="67"/>
      <c r="K53" s="67"/>
    </row>
    <row r="54" spans="1:11" ht="264.75" thickBot="1">
      <c r="A54" s="333">
        <v>8</v>
      </c>
      <c r="B54" s="333" t="s">
        <v>2299</v>
      </c>
      <c r="C54" s="67">
        <v>8.1</v>
      </c>
      <c r="D54" s="67" t="s">
        <v>2300</v>
      </c>
      <c r="E54" s="67" t="s">
        <v>267</v>
      </c>
      <c r="F54" s="67" t="s">
        <v>2301</v>
      </c>
      <c r="G54" s="131">
        <v>60000</v>
      </c>
      <c r="H54" s="67" t="s">
        <v>2302</v>
      </c>
      <c r="I54" s="67" t="s">
        <v>2172</v>
      </c>
      <c r="J54" s="67"/>
      <c r="K54" s="67" t="s">
        <v>2303</v>
      </c>
    </row>
    <row r="55" spans="1:11" ht="149.25" thickBot="1">
      <c r="A55" s="333"/>
      <c r="B55" s="333"/>
      <c r="C55" s="67">
        <v>8.2</v>
      </c>
      <c r="D55" s="67" t="s">
        <v>2304</v>
      </c>
      <c r="E55" s="67" t="s">
        <v>924</v>
      </c>
      <c r="F55" s="67" t="s">
        <v>2295</v>
      </c>
      <c r="G55" s="131"/>
      <c r="H55" s="67" t="s">
        <v>2307</v>
      </c>
      <c r="I55" s="67"/>
      <c r="J55" s="67"/>
      <c r="K55" s="67"/>
    </row>
    <row r="56" spans="1:11" ht="116.25" thickBot="1">
      <c r="A56" s="333"/>
      <c r="B56" s="333"/>
      <c r="C56" s="67">
        <v>8.3</v>
      </c>
      <c r="D56" s="67" t="s">
        <v>2305</v>
      </c>
      <c r="E56" s="67" t="s">
        <v>267</v>
      </c>
      <c r="F56" s="67" t="s">
        <v>2306</v>
      </c>
      <c r="G56" s="131"/>
      <c r="H56" s="67" t="s">
        <v>2307</v>
      </c>
      <c r="I56" s="67"/>
      <c r="J56" s="67"/>
      <c r="K56" s="67"/>
    </row>
    <row r="57" spans="1:11" ht="116.25" thickBot="1">
      <c r="A57" s="333"/>
      <c r="B57" s="333"/>
      <c r="C57" s="67">
        <v>8.4</v>
      </c>
      <c r="D57" s="67" t="s">
        <v>2308</v>
      </c>
      <c r="E57" s="67" t="s">
        <v>267</v>
      </c>
      <c r="F57" s="67" t="s">
        <v>2309</v>
      </c>
      <c r="G57" s="67" t="s">
        <v>2310</v>
      </c>
      <c r="H57" s="67" t="s">
        <v>2307</v>
      </c>
      <c r="I57" s="67"/>
      <c r="J57" s="67"/>
      <c r="K57" s="67"/>
    </row>
    <row r="58" spans="1:11" ht="149.25" thickBot="1">
      <c r="A58" s="333"/>
      <c r="B58" s="333"/>
      <c r="C58" s="67">
        <v>8.5</v>
      </c>
      <c r="D58" s="67" t="s">
        <v>2311</v>
      </c>
      <c r="E58" s="67" t="s">
        <v>275</v>
      </c>
      <c r="F58" s="67" t="s">
        <v>2312</v>
      </c>
      <c r="G58" s="67">
        <v>4000</v>
      </c>
      <c r="H58" s="67" t="s">
        <v>2313</v>
      </c>
      <c r="I58" s="67" t="s">
        <v>2172</v>
      </c>
      <c r="J58" s="67"/>
      <c r="K58" s="67"/>
    </row>
    <row r="59" spans="1:11" ht="99.75" thickBot="1">
      <c r="A59" s="333"/>
      <c r="B59" s="333"/>
      <c r="C59" s="67">
        <v>8.6</v>
      </c>
      <c r="D59" s="67" t="s">
        <v>2314</v>
      </c>
      <c r="E59" s="67" t="s">
        <v>267</v>
      </c>
      <c r="F59" s="67" t="s">
        <v>2295</v>
      </c>
      <c r="G59" s="67" t="s">
        <v>2315</v>
      </c>
      <c r="H59" s="67" t="s">
        <v>2307</v>
      </c>
      <c r="I59" s="67"/>
      <c r="J59" s="67"/>
      <c r="K59" s="67"/>
    </row>
    <row r="60" spans="1:11" ht="99.75" thickBot="1">
      <c r="A60" s="333">
        <v>9</v>
      </c>
      <c r="B60" s="333" t="s">
        <v>2316</v>
      </c>
      <c r="C60" s="67">
        <v>9.1</v>
      </c>
      <c r="D60" s="67" t="s">
        <v>2317</v>
      </c>
      <c r="E60" s="67" t="s">
        <v>280</v>
      </c>
      <c r="F60" s="67" t="s">
        <v>2318</v>
      </c>
      <c r="G60" s="131" t="s">
        <v>2319</v>
      </c>
      <c r="H60" s="67" t="s">
        <v>2320</v>
      </c>
      <c r="I60" s="67" t="s">
        <v>2321</v>
      </c>
      <c r="J60" s="67"/>
      <c r="K60" s="67" t="s">
        <v>2322</v>
      </c>
    </row>
    <row r="61" spans="1:11" ht="198.75" thickBot="1">
      <c r="A61" s="333"/>
      <c r="B61" s="333"/>
      <c r="C61" s="67">
        <v>9.2</v>
      </c>
      <c r="D61" s="67" t="s">
        <v>2324</v>
      </c>
      <c r="E61" s="67" t="s">
        <v>846</v>
      </c>
      <c r="F61" s="67" t="s">
        <v>2323</v>
      </c>
      <c r="G61" s="67" t="s">
        <v>2325</v>
      </c>
      <c r="H61" s="67" t="s">
        <v>2132</v>
      </c>
      <c r="I61" s="67" t="s">
        <v>2326</v>
      </c>
      <c r="J61" s="67"/>
      <c r="K61" s="67" t="s">
        <v>2327</v>
      </c>
    </row>
    <row r="62" spans="1:11" ht="66.75" thickBot="1">
      <c r="A62" s="333"/>
      <c r="B62" s="333"/>
      <c r="C62" s="67">
        <v>9.3</v>
      </c>
      <c r="D62" s="67" t="s">
        <v>2328</v>
      </c>
      <c r="E62" s="67" t="s">
        <v>275</v>
      </c>
      <c r="F62" s="67" t="s">
        <v>2329</v>
      </c>
      <c r="G62" s="67" t="s">
        <v>2330</v>
      </c>
      <c r="H62" s="67"/>
      <c r="I62" s="67"/>
      <c r="J62" s="67"/>
      <c r="K62" s="67" t="s">
        <v>2327</v>
      </c>
    </row>
    <row r="63" spans="1:11" ht="66.75" thickBot="1">
      <c r="A63" s="333"/>
      <c r="B63" s="333"/>
      <c r="C63" s="67">
        <v>9.4</v>
      </c>
      <c r="D63" s="67" t="s">
        <v>327</v>
      </c>
      <c r="E63" s="67" t="s">
        <v>327</v>
      </c>
      <c r="F63" s="67" t="s">
        <v>2331</v>
      </c>
      <c r="G63" s="67" t="s">
        <v>2332</v>
      </c>
      <c r="H63" s="67" t="s">
        <v>2333</v>
      </c>
      <c r="I63" s="67" t="s">
        <v>2326</v>
      </c>
      <c r="J63" s="67"/>
      <c r="K63" s="67" t="s">
        <v>2334</v>
      </c>
    </row>
    <row r="64" spans="1:11" ht="116.25" thickBot="1">
      <c r="A64" s="333"/>
      <c r="B64" s="333"/>
      <c r="C64" s="67">
        <v>9.5</v>
      </c>
      <c r="D64" s="67" t="s">
        <v>2335</v>
      </c>
      <c r="E64" s="67" t="s">
        <v>922</v>
      </c>
      <c r="F64" s="67" t="s">
        <v>2336</v>
      </c>
      <c r="G64" s="67" t="s">
        <v>292</v>
      </c>
      <c r="H64" s="67" t="s">
        <v>2337</v>
      </c>
      <c r="I64" s="67" t="s">
        <v>2326</v>
      </c>
      <c r="J64" s="67"/>
      <c r="K64" s="67" t="s">
        <v>2334</v>
      </c>
    </row>
    <row r="65" spans="1:11" ht="83.25" thickBot="1">
      <c r="A65" s="333"/>
      <c r="B65" s="333"/>
      <c r="C65" s="67">
        <v>9.6</v>
      </c>
      <c r="D65" s="67" t="s">
        <v>2338</v>
      </c>
      <c r="E65" s="67" t="s">
        <v>921</v>
      </c>
      <c r="F65" s="67" t="s">
        <v>2339</v>
      </c>
      <c r="G65" s="67" t="s">
        <v>2340</v>
      </c>
      <c r="H65" s="67" t="s">
        <v>2132</v>
      </c>
      <c r="I65" s="67" t="s">
        <v>2326</v>
      </c>
      <c r="J65" s="67"/>
      <c r="K65" s="67" t="s">
        <v>2341</v>
      </c>
    </row>
    <row r="66" spans="1:11" ht="116.25" thickBot="1">
      <c r="A66" s="333"/>
      <c r="B66" s="333"/>
      <c r="C66" s="67">
        <v>9.7</v>
      </c>
      <c r="D66" s="67" t="s">
        <v>2342</v>
      </c>
      <c r="E66" s="67" t="s">
        <v>756</v>
      </c>
      <c r="F66" s="67" t="s">
        <v>2343</v>
      </c>
      <c r="G66" s="67" t="s">
        <v>2344</v>
      </c>
      <c r="H66" s="67" t="s">
        <v>1625</v>
      </c>
      <c r="I66" s="67" t="s">
        <v>2326</v>
      </c>
      <c r="J66" s="67"/>
      <c r="K66" s="67" t="s">
        <v>2345</v>
      </c>
    </row>
    <row r="67" spans="1:11" ht="83.25" thickBot="1">
      <c r="A67" s="333"/>
      <c r="B67" s="333"/>
      <c r="C67" s="67">
        <v>9.8</v>
      </c>
      <c r="D67" s="67" t="s">
        <v>2346</v>
      </c>
      <c r="E67" s="67" t="s">
        <v>917</v>
      </c>
      <c r="F67" s="67" t="s">
        <v>2347</v>
      </c>
      <c r="G67" s="67" t="s">
        <v>294</v>
      </c>
      <c r="H67" s="67" t="s">
        <v>2194</v>
      </c>
      <c r="I67" s="67" t="s">
        <v>2326</v>
      </c>
      <c r="J67" s="67"/>
      <c r="K67" s="67" t="s">
        <v>2327</v>
      </c>
    </row>
    <row r="68" spans="1:11" ht="116.25" thickBot="1">
      <c r="A68" s="333"/>
      <c r="B68" s="333"/>
      <c r="C68" s="67">
        <v>9.1</v>
      </c>
      <c r="D68" s="67" t="s">
        <v>2348</v>
      </c>
      <c r="E68" s="67" t="s">
        <v>918</v>
      </c>
      <c r="F68" s="67" t="s">
        <v>2349</v>
      </c>
      <c r="G68" s="67" t="s">
        <v>2350</v>
      </c>
      <c r="H68" s="67"/>
      <c r="I68" s="67" t="s">
        <v>2326</v>
      </c>
      <c r="J68" s="67"/>
      <c r="K68" s="67" t="s">
        <v>2327</v>
      </c>
    </row>
    <row r="69" spans="1:11" ht="83.25" thickBot="1">
      <c r="A69" s="333"/>
      <c r="B69" s="333"/>
      <c r="C69" s="67">
        <v>9.11</v>
      </c>
      <c r="D69" s="67" t="s">
        <v>2351</v>
      </c>
      <c r="E69" s="67" t="s">
        <v>919</v>
      </c>
      <c r="F69" s="67" t="s">
        <v>2352</v>
      </c>
      <c r="G69" s="67" t="s">
        <v>295</v>
      </c>
      <c r="H69" s="67" t="s">
        <v>2132</v>
      </c>
      <c r="I69" s="67" t="s">
        <v>2326</v>
      </c>
      <c r="J69" s="67"/>
      <c r="K69" s="67" t="s">
        <v>2353</v>
      </c>
    </row>
    <row r="70" spans="1:11" ht="99.75" thickBot="1">
      <c r="A70" s="333"/>
      <c r="B70" s="333"/>
      <c r="C70" s="67">
        <v>9.12</v>
      </c>
      <c r="D70" s="67" t="s">
        <v>296</v>
      </c>
      <c r="E70" s="67" t="s">
        <v>267</v>
      </c>
      <c r="F70" s="67" t="s">
        <v>2354</v>
      </c>
      <c r="G70" s="67" t="s">
        <v>297</v>
      </c>
      <c r="H70" s="67"/>
      <c r="I70" s="67" t="s">
        <v>2326</v>
      </c>
      <c r="J70" s="67"/>
      <c r="K70" s="67" t="s">
        <v>2327</v>
      </c>
    </row>
    <row r="71" spans="1:11" ht="132.75" customHeight="1" thickBot="1">
      <c r="A71" s="333">
        <v>10</v>
      </c>
      <c r="B71" s="333" t="s">
        <v>2355</v>
      </c>
      <c r="C71" s="67">
        <v>10.1</v>
      </c>
      <c r="D71" s="67" t="s">
        <v>298</v>
      </c>
      <c r="E71" s="67" t="s">
        <v>267</v>
      </c>
      <c r="F71" s="67" t="s">
        <v>2356</v>
      </c>
      <c r="G71" s="67" t="s">
        <v>2357</v>
      </c>
      <c r="H71" s="67"/>
      <c r="I71" s="67"/>
      <c r="J71" s="67"/>
      <c r="K71" s="67" t="s">
        <v>2327</v>
      </c>
    </row>
    <row r="72" spans="1:11" ht="165.75" thickBot="1">
      <c r="A72" s="333"/>
      <c r="B72" s="333"/>
      <c r="C72" s="67">
        <v>10.2</v>
      </c>
      <c r="D72" s="67" t="s">
        <v>2358</v>
      </c>
      <c r="E72" s="67" t="s">
        <v>266</v>
      </c>
      <c r="F72" s="67" t="s">
        <v>2359</v>
      </c>
      <c r="G72" s="67" t="s">
        <v>2360</v>
      </c>
      <c r="H72" s="67" t="s">
        <v>2361</v>
      </c>
      <c r="I72" s="67" t="s">
        <v>2326</v>
      </c>
      <c r="J72" s="67"/>
      <c r="K72" s="67" t="s">
        <v>2362</v>
      </c>
    </row>
    <row r="73" spans="1:11" ht="83.25" thickBot="1">
      <c r="A73" s="333"/>
      <c r="B73" s="333"/>
      <c r="C73" s="67">
        <v>10.3</v>
      </c>
      <c r="D73" s="67" t="s">
        <v>2363</v>
      </c>
      <c r="E73" s="67" t="s">
        <v>300</v>
      </c>
      <c r="F73" s="67" t="s">
        <v>2364</v>
      </c>
      <c r="G73" s="131" t="s">
        <v>2365</v>
      </c>
      <c r="H73" s="67" t="s">
        <v>2366</v>
      </c>
      <c r="I73" s="67" t="s">
        <v>2326</v>
      </c>
      <c r="J73" s="67"/>
      <c r="K73" s="67" t="s">
        <v>2367</v>
      </c>
    </row>
    <row r="74" spans="1:11" ht="116.25" thickBot="1">
      <c r="A74" s="333"/>
      <c r="B74" s="333"/>
      <c r="C74" s="67">
        <v>10.4</v>
      </c>
      <c r="D74" s="67" t="s">
        <v>2368</v>
      </c>
      <c r="E74" s="67" t="s">
        <v>920</v>
      </c>
      <c r="F74" s="67" t="s">
        <v>2369</v>
      </c>
      <c r="G74" s="67" t="s">
        <v>2350</v>
      </c>
      <c r="H74" s="67" t="s">
        <v>2370</v>
      </c>
      <c r="I74" s="67"/>
      <c r="J74" s="67" t="s">
        <v>2371</v>
      </c>
      <c r="K74" s="67" t="s">
        <v>2372</v>
      </c>
    </row>
    <row r="75" spans="1:11" ht="409.5" thickBot="1">
      <c r="A75" s="333">
        <v>11</v>
      </c>
      <c r="B75" s="333" t="s">
        <v>2373</v>
      </c>
      <c r="C75" s="67">
        <v>11.1</v>
      </c>
      <c r="D75" s="67" t="s">
        <v>2374</v>
      </c>
      <c r="E75" s="67" t="s">
        <v>267</v>
      </c>
      <c r="F75" s="67" t="s">
        <v>2375</v>
      </c>
      <c r="G75" s="167" t="s">
        <v>2376</v>
      </c>
      <c r="H75" s="67" t="s">
        <v>2377</v>
      </c>
      <c r="I75" s="40" t="s">
        <v>2378</v>
      </c>
      <c r="J75" s="67"/>
      <c r="K75" s="67"/>
    </row>
    <row r="76" spans="1:11" ht="165.75" thickBot="1">
      <c r="A76" s="333"/>
      <c r="B76" s="333"/>
      <c r="C76" s="67">
        <v>11.2</v>
      </c>
      <c r="D76" s="67" t="s">
        <v>972</v>
      </c>
      <c r="E76" s="67" t="s">
        <v>267</v>
      </c>
      <c r="F76" s="67" t="s">
        <v>2379</v>
      </c>
      <c r="G76" s="40" t="s">
        <v>301</v>
      </c>
      <c r="H76" s="40"/>
      <c r="I76" s="40"/>
      <c r="J76" s="67"/>
      <c r="K76" s="40"/>
    </row>
    <row r="77" spans="1:11" ht="116.25" thickBot="1">
      <c r="A77" s="333"/>
      <c r="B77" s="333"/>
      <c r="C77" s="67">
        <v>11.3</v>
      </c>
      <c r="D77" s="67" t="s">
        <v>2380</v>
      </c>
      <c r="E77" s="67" t="s">
        <v>280</v>
      </c>
      <c r="F77" s="67" t="s">
        <v>2381</v>
      </c>
      <c r="G77" s="164" t="s">
        <v>973</v>
      </c>
      <c r="H77" s="67" t="s">
        <v>2382</v>
      </c>
      <c r="I77" s="40" t="s">
        <v>2378</v>
      </c>
      <c r="J77" s="67"/>
      <c r="K77" s="40"/>
    </row>
    <row r="78" spans="1:11" ht="132.75" thickBot="1">
      <c r="A78" s="333"/>
      <c r="B78" s="333"/>
      <c r="C78" s="67">
        <v>11.4</v>
      </c>
      <c r="D78" s="67" t="s">
        <v>2383</v>
      </c>
      <c r="E78" s="67" t="s">
        <v>280</v>
      </c>
      <c r="F78" s="67" t="s">
        <v>2384</v>
      </c>
      <c r="G78" s="131">
        <v>1458670</v>
      </c>
      <c r="H78" s="67" t="s">
        <v>2385</v>
      </c>
      <c r="I78" s="67"/>
      <c r="J78" s="67"/>
      <c r="K78" s="40"/>
    </row>
    <row r="79" spans="1:11" ht="116.25" thickBot="1">
      <c r="A79" s="333"/>
      <c r="B79" s="333"/>
      <c r="C79" s="67">
        <v>11.5</v>
      </c>
      <c r="D79" s="67" t="s">
        <v>2386</v>
      </c>
      <c r="E79" s="67" t="s">
        <v>280</v>
      </c>
      <c r="F79" s="67" t="s">
        <v>2387</v>
      </c>
      <c r="G79" s="164">
        <v>500000</v>
      </c>
      <c r="H79" s="67" t="s">
        <v>2388</v>
      </c>
      <c r="I79" s="67"/>
      <c r="J79" s="67"/>
      <c r="K79" s="40"/>
    </row>
    <row r="80" spans="1:11" ht="99.75" thickBot="1">
      <c r="A80" s="67"/>
      <c r="B80" s="333"/>
      <c r="C80" s="67">
        <v>11.6</v>
      </c>
      <c r="D80" s="67" t="s">
        <v>2389</v>
      </c>
      <c r="E80" s="67" t="s">
        <v>267</v>
      </c>
      <c r="F80" s="67" t="s">
        <v>2390</v>
      </c>
      <c r="G80" s="164">
        <v>480000</v>
      </c>
      <c r="H80" s="67" t="s">
        <v>2391</v>
      </c>
      <c r="I80" s="40"/>
      <c r="J80" s="67"/>
      <c r="K80" s="40"/>
    </row>
    <row r="81" spans="1:11" ht="132.75" thickBot="1">
      <c r="A81" s="67"/>
      <c r="B81" s="333"/>
      <c r="C81" s="67">
        <v>11.7</v>
      </c>
      <c r="D81" s="67" t="s">
        <v>2392</v>
      </c>
      <c r="E81" s="67" t="s">
        <v>280</v>
      </c>
      <c r="F81" s="67" t="s">
        <v>2393</v>
      </c>
      <c r="G81" s="164">
        <v>142000</v>
      </c>
      <c r="H81" s="67" t="s">
        <v>2394</v>
      </c>
      <c r="I81" s="67"/>
      <c r="J81" s="67"/>
      <c r="K81" s="40"/>
    </row>
    <row r="82" spans="1:11" ht="182.25" thickBot="1">
      <c r="A82" s="67"/>
      <c r="B82" s="333"/>
      <c r="C82" s="67">
        <v>11.8</v>
      </c>
      <c r="D82" s="67" t="s">
        <v>2395</v>
      </c>
      <c r="E82" s="67" t="s">
        <v>280</v>
      </c>
      <c r="F82" s="67" t="s">
        <v>2396</v>
      </c>
      <c r="G82" s="164">
        <v>665000</v>
      </c>
      <c r="H82" s="67" t="s">
        <v>2397</v>
      </c>
      <c r="I82" s="67"/>
      <c r="J82" s="67"/>
      <c r="K82" s="40"/>
    </row>
    <row r="83" spans="1:11" ht="231.75" thickBot="1">
      <c r="A83" s="67"/>
      <c r="B83" s="333"/>
      <c r="C83" s="67">
        <v>11.9</v>
      </c>
      <c r="D83" s="67" t="s">
        <v>2398</v>
      </c>
      <c r="E83" s="67" t="s">
        <v>267</v>
      </c>
      <c r="F83" s="67" t="s">
        <v>2399</v>
      </c>
      <c r="G83" s="168">
        <v>140000</v>
      </c>
      <c r="H83" s="67" t="s">
        <v>2400</v>
      </c>
      <c r="I83" s="40" t="s">
        <v>2401</v>
      </c>
      <c r="J83" s="67"/>
      <c r="K83" s="40"/>
    </row>
    <row r="84" spans="1:11" ht="116.25" thickBot="1">
      <c r="A84" s="67"/>
      <c r="B84" s="333"/>
      <c r="C84" s="169">
        <v>11.1</v>
      </c>
      <c r="D84" s="67" t="s">
        <v>2402</v>
      </c>
      <c r="E84" s="67" t="s">
        <v>267</v>
      </c>
      <c r="F84" s="67" t="s">
        <v>2403</v>
      </c>
      <c r="G84" s="164" t="s">
        <v>974</v>
      </c>
      <c r="H84" s="67"/>
      <c r="I84" s="67"/>
      <c r="J84" s="67"/>
      <c r="K84" s="40"/>
    </row>
  </sheetData>
  <sheetProtection/>
  <mergeCells count="26">
    <mergeCell ref="A1:K1"/>
    <mergeCell ref="A2:K2"/>
    <mergeCell ref="A4:B4"/>
    <mergeCell ref="C4:D4"/>
    <mergeCell ref="A3:K3"/>
    <mergeCell ref="A18:A22"/>
    <mergeCell ref="B18:B22"/>
    <mergeCell ref="A23:A33"/>
    <mergeCell ref="B23:B33"/>
    <mergeCell ref="B34:B39"/>
    <mergeCell ref="A5:A11"/>
    <mergeCell ref="B5:B11"/>
    <mergeCell ref="A12:A17"/>
    <mergeCell ref="B12:B17"/>
    <mergeCell ref="A40:A49"/>
    <mergeCell ref="B40:B49"/>
    <mergeCell ref="A50:A53"/>
    <mergeCell ref="B50:B53"/>
    <mergeCell ref="A54:A59"/>
    <mergeCell ref="B54:B59"/>
    <mergeCell ref="A60:A70"/>
    <mergeCell ref="B60:B70"/>
    <mergeCell ref="A71:A74"/>
    <mergeCell ref="B71:B74"/>
    <mergeCell ref="A75:A79"/>
    <mergeCell ref="B75:B84"/>
  </mergeCells>
  <printOptions/>
  <pageMargins left="0.7" right="0.7" top="0.75" bottom="0.75" header="0.3" footer="0.3"/>
  <pageSetup fitToHeight="0" fitToWidth="1"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dimension ref="A1:R16"/>
  <sheetViews>
    <sheetView showGridLines="0" zoomScale="89" zoomScaleNormal="89" zoomScalePageLayoutView="0" workbookViewId="0" topLeftCell="A14">
      <selection activeCell="K16" sqref="K16"/>
    </sheetView>
  </sheetViews>
  <sheetFormatPr defaultColWidth="9.140625" defaultRowHeight="15"/>
  <cols>
    <col min="1" max="1" width="3.28125" style="2" customWidth="1"/>
    <col min="2" max="2" width="34.7109375" style="2" customWidth="1"/>
    <col min="3" max="3" width="5.00390625" style="2" customWidth="1"/>
    <col min="4" max="4" width="23.7109375" style="2" customWidth="1"/>
    <col min="5" max="5" width="14.7109375" style="2" customWidth="1"/>
    <col min="6" max="6" width="37.140625" style="2" customWidth="1"/>
    <col min="7" max="7" width="11.8515625" style="2" customWidth="1"/>
    <col min="8" max="8" width="14.28125" style="2" customWidth="1"/>
    <col min="9" max="10" width="15.00390625" style="2" customWidth="1"/>
    <col min="11" max="11" width="14.57421875" style="2" customWidth="1"/>
    <col min="12" max="16384" width="9.140625" style="2" customWidth="1"/>
  </cols>
  <sheetData>
    <row r="1" spans="1:11" s="11" customFormat="1" ht="23.25" customHeight="1" thickBot="1">
      <c r="A1" s="337" t="s">
        <v>97</v>
      </c>
      <c r="B1" s="337"/>
      <c r="C1" s="337"/>
      <c r="D1" s="337"/>
      <c r="E1" s="337"/>
      <c r="F1" s="337"/>
      <c r="G1" s="337"/>
      <c r="H1" s="337"/>
      <c r="I1" s="337"/>
      <c r="J1" s="337"/>
      <c r="K1" s="337"/>
    </row>
    <row r="2" spans="1:11" s="10" customFormat="1" ht="31.5" customHeight="1" thickBot="1">
      <c r="A2" s="338" t="s">
        <v>89</v>
      </c>
      <c r="B2" s="338"/>
      <c r="C2" s="338"/>
      <c r="D2" s="338"/>
      <c r="E2" s="338"/>
      <c r="F2" s="338"/>
      <c r="G2" s="338"/>
      <c r="H2" s="338"/>
      <c r="I2" s="338"/>
      <c r="J2" s="338"/>
      <c r="K2" s="338"/>
    </row>
    <row r="3" spans="1:11" s="12" customFormat="1" ht="24" customHeight="1" thickBot="1">
      <c r="A3" s="337" t="s">
        <v>478</v>
      </c>
      <c r="B3" s="337"/>
      <c r="C3" s="337"/>
      <c r="D3" s="337"/>
      <c r="E3" s="337"/>
      <c r="F3" s="337"/>
      <c r="G3" s="337"/>
      <c r="H3" s="337"/>
      <c r="I3" s="337"/>
      <c r="J3" s="337"/>
      <c r="K3" s="337"/>
    </row>
    <row r="4" spans="1:11" s="1" customFormat="1" ht="45.75" customHeight="1" thickBot="1">
      <c r="A4" s="380" t="s">
        <v>39</v>
      </c>
      <c r="B4" s="380"/>
      <c r="C4" s="380" t="s">
        <v>1</v>
      </c>
      <c r="D4" s="380"/>
      <c r="E4" s="74" t="s">
        <v>2</v>
      </c>
      <c r="F4" s="74" t="s">
        <v>40</v>
      </c>
      <c r="G4" s="75" t="s">
        <v>41</v>
      </c>
      <c r="H4" s="246" t="s">
        <v>42</v>
      </c>
      <c r="I4" s="71" t="s">
        <v>96</v>
      </c>
      <c r="J4" s="71" t="s">
        <v>126</v>
      </c>
      <c r="K4" s="71" t="s">
        <v>85</v>
      </c>
    </row>
    <row r="5" spans="1:11" ht="149.25" thickBot="1">
      <c r="A5" s="342">
        <v>1</v>
      </c>
      <c r="B5" s="333" t="s">
        <v>3296</v>
      </c>
      <c r="C5" s="67">
        <v>1.1</v>
      </c>
      <c r="D5" s="67" t="s">
        <v>3297</v>
      </c>
      <c r="E5" s="67" t="s">
        <v>332</v>
      </c>
      <c r="F5" s="67" t="s">
        <v>3298</v>
      </c>
      <c r="G5" s="247">
        <v>6700</v>
      </c>
      <c r="H5" s="67" t="s">
        <v>3299</v>
      </c>
      <c r="I5" s="38" t="s">
        <v>3300</v>
      </c>
      <c r="J5" s="67" t="s">
        <v>3302</v>
      </c>
      <c r="K5" s="38" t="s">
        <v>3301</v>
      </c>
    </row>
    <row r="6" spans="1:11" ht="165.75" thickBot="1">
      <c r="A6" s="342"/>
      <c r="B6" s="333"/>
      <c r="C6" s="67">
        <v>1.2</v>
      </c>
      <c r="D6" s="67" t="s">
        <v>3303</v>
      </c>
      <c r="E6" s="67" t="s">
        <v>271</v>
      </c>
      <c r="F6" s="67" t="s">
        <v>3304</v>
      </c>
      <c r="G6" s="169">
        <v>7000</v>
      </c>
      <c r="H6" s="67" t="s">
        <v>3305</v>
      </c>
      <c r="I6" s="67" t="s">
        <v>3306</v>
      </c>
      <c r="J6" s="67"/>
      <c r="K6" s="38" t="s">
        <v>1136</v>
      </c>
    </row>
    <row r="7" spans="1:11" ht="288.75" customHeight="1" thickBot="1">
      <c r="A7" s="342"/>
      <c r="B7" s="333"/>
      <c r="C7" s="67">
        <v>1.3</v>
      </c>
      <c r="D7" s="67" t="s">
        <v>3307</v>
      </c>
      <c r="E7" s="67" t="s">
        <v>271</v>
      </c>
      <c r="F7" s="67" t="s">
        <v>3308</v>
      </c>
      <c r="G7" s="196">
        <v>270109</v>
      </c>
      <c r="H7" s="67" t="s">
        <v>3309</v>
      </c>
      <c r="I7" s="67"/>
      <c r="J7" s="67"/>
      <c r="K7" s="38" t="s">
        <v>1136</v>
      </c>
    </row>
    <row r="8" spans="1:11" ht="132.75" thickBot="1">
      <c r="A8" s="342"/>
      <c r="B8" s="333"/>
      <c r="C8" s="67">
        <v>1.4</v>
      </c>
      <c r="D8" s="67" t="s">
        <v>3310</v>
      </c>
      <c r="E8" s="67" t="s">
        <v>266</v>
      </c>
      <c r="F8" s="67" t="s">
        <v>3311</v>
      </c>
      <c r="G8" s="248">
        <v>7000</v>
      </c>
      <c r="H8" s="67" t="s">
        <v>3312</v>
      </c>
      <c r="I8" s="67"/>
      <c r="J8" s="67"/>
      <c r="K8" s="38" t="s">
        <v>1136</v>
      </c>
    </row>
    <row r="9" spans="1:11" ht="87.75" customHeight="1" thickBot="1">
      <c r="A9" s="342">
        <v>2</v>
      </c>
      <c r="B9" s="333" t="s">
        <v>3316</v>
      </c>
      <c r="C9" s="67">
        <v>2.1</v>
      </c>
      <c r="D9" s="67" t="s">
        <v>3313</v>
      </c>
      <c r="E9" s="67" t="s">
        <v>928</v>
      </c>
      <c r="F9" s="67" t="s">
        <v>3314</v>
      </c>
      <c r="G9" s="169">
        <v>500</v>
      </c>
      <c r="H9" s="67" t="s">
        <v>3315</v>
      </c>
      <c r="I9" s="67"/>
      <c r="J9" s="67"/>
      <c r="K9" s="38" t="s">
        <v>1136</v>
      </c>
    </row>
    <row r="10" spans="1:11" ht="66.75" thickBot="1">
      <c r="A10" s="342"/>
      <c r="B10" s="333"/>
      <c r="C10" s="67">
        <v>2.2</v>
      </c>
      <c r="D10" s="67" t="s">
        <v>3317</v>
      </c>
      <c r="E10" s="67" t="s">
        <v>915</v>
      </c>
      <c r="F10" s="67" t="s">
        <v>3318</v>
      </c>
      <c r="G10" s="196">
        <v>3000</v>
      </c>
      <c r="H10" s="67" t="s">
        <v>3319</v>
      </c>
      <c r="I10" s="67"/>
      <c r="J10" s="67"/>
      <c r="K10" s="38" t="s">
        <v>1136</v>
      </c>
    </row>
    <row r="11" spans="1:11" ht="71.25" customHeight="1" thickBot="1">
      <c r="A11" s="342"/>
      <c r="B11" s="333"/>
      <c r="C11" s="67">
        <v>2.3</v>
      </c>
      <c r="D11" s="67" t="s">
        <v>3320</v>
      </c>
      <c r="E11" s="67" t="s">
        <v>266</v>
      </c>
      <c r="F11" s="67" t="s">
        <v>3321</v>
      </c>
      <c r="G11" s="164">
        <v>4500</v>
      </c>
      <c r="H11" s="67" t="s">
        <v>3322</v>
      </c>
      <c r="I11" s="38" t="s">
        <v>480</v>
      </c>
      <c r="J11" s="67"/>
      <c r="K11" s="38" t="s">
        <v>3323</v>
      </c>
    </row>
    <row r="12" spans="1:11" ht="50.25" thickBot="1">
      <c r="A12" s="342"/>
      <c r="B12" s="333"/>
      <c r="C12" s="67">
        <v>2.4</v>
      </c>
      <c r="D12" s="67" t="s">
        <v>3324</v>
      </c>
      <c r="E12" s="133" t="s">
        <v>904</v>
      </c>
      <c r="F12" s="67" t="s">
        <v>3325</v>
      </c>
      <c r="G12" s="196">
        <v>4000</v>
      </c>
      <c r="H12" s="67" t="s">
        <v>3319</v>
      </c>
      <c r="I12" s="67"/>
      <c r="J12" s="67"/>
      <c r="K12" s="38" t="s">
        <v>1136</v>
      </c>
    </row>
    <row r="13" spans="1:11" ht="180" customHeight="1" thickBot="1">
      <c r="A13" s="342"/>
      <c r="B13" s="333"/>
      <c r="C13" s="67">
        <v>2.5</v>
      </c>
      <c r="D13" s="67" t="s">
        <v>3326</v>
      </c>
      <c r="E13" s="164" t="s">
        <v>916</v>
      </c>
      <c r="F13" s="67" t="s">
        <v>3327</v>
      </c>
      <c r="G13" s="196" t="s">
        <v>3328</v>
      </c>
      <c r="H13" s="67" t="s">
        <v>3329</v>
      </c>
      <c r="I13" s="67" t="s">
        <v>3330</v>
      </c>
      <c r="J13" s="172" t="s">
        <v>481</v>
      </c>
      <c r="K13" s="38" t="s">
        <v>1614</v>
      </c>
    </row>
    <row r="14" spans="1:18" ht="149.25" thickBot="1">
      <c r="A14" s="342">
        <v>3</v>
      </c>
      <c r="B14" s="333" t="s">
        <v>3331</v>
      </c>
      <c r="C14" s="67">
        <v>3.1</v>
      </c>
      <c r="D14" s="67" t="s">
        <v>3332</v>
      </c>
      <c r="E14" s="67" t="s">
        <v>266</v>
      </c>
      <c r="F14" s="67" t="s">
        <v>3333</v>
      </c>
      <c r="G14" s="196">
        <v>5000</v>
      </c>
      <c r="H14" s="67" t="s">
        <v>482</v>
      </c>
      <c r="I14" s="67"/>
      <c r="J14" s="67"/>
      <c r="K14" s="38" t="s">
        <v>1136</v>
      </c>
      <c r="R14" s="3"/>
    </row>
    <row r="15" spans="1:11" ht="248.25" thickBot="1">
      <c r="A15" s="342"/>
      <c r="B15" s="333"/>
      <c r="C15" s="67">
        <v>3.2</v>
      </c>
      <c r="D15" s="67" t="s">
        <v>3334</v>
      </c>
      <c r="E15" s="67" t="s">
        <v>266</v>
      </c>
      <c r="F15" s="67" t="s">
        <v>3335</v>
      </c>
      <c r="G15" s="196">
        <v>39304</v>
      </c>
      <c r="H15" s="67" t="s">
        <v>3309</v>
      </c>
      <c r="I15" s="67" t="s">
        <v>3336</v>
      </c>
      <c r="J15" s="67"/>
      <c r="K15" s="38" t="s">
        <v>1136</v>
      </c>
    </row>
    <row r="16" spans="1:11" ht="149.25" thickBot="1">
      <c r="A16" s="342"/>
      <c r="B16" s="333"/>
      <c r="C16" s="67">
        <v>3.3</v>
      </c>
      <c r="D16" s="67" t="s">
        <v>483</v>
      </c>
      <c r="E16" s="67" t="s">
        <v>266</v>
      </c>
      <c r="F16" s="67" t="s">
        <v>3337</v>
      </c>
      <c r="G16" s="249">
        <v>1000</v>
      </c>
      <c r="H16" s="67" t="s">
        <v>3309</v>
      </c>
      <c r="I16" s="67" t="s">
        <v>3336</v>
      </c>
      <c r="J16" s="67"/>
      <c r="K16" s="38" t="s">
        <v>1136</v>
      </c>
    </row>
  </sheetData>
  <sheetProtection/>
  <mergeCells count="11">
    <mergeCell ref="B5:B8"/>
    <mergeCell ref="A9:A13"/>
    <mergeCell ref="B9:B13"/>
    <mergeCell ref="A14:A16"/>
    <mergeCell ref="B14:B16"/>
    <mergeCell ref="A1:K1"/>
    <mergeCell ref="A2:K2"/>
    <mergeCell ref="A4:B4"/>
    <mergeCell ref="C4:D4"/>
    <mergeCell ref="A3:K3"/>
    <mergeCell ref="A5:A8"/>
  </mergeCells>
  <printOptions/>
  <pageMargins left="0.7" right="0.7" top="0.75" bottom="0.75" header="0.3" footer="0.3"/>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K23"/>
  <sheetViews>
    <sheetView showGridLines="0" zoomScalePageLayoutView="0" workbookViewId="0" topLeftCell="A4">
      <selection activeCell="K16" sqref="K16"/>
    </sheetView>
  </sheetViews>
  <sheetFormatPr defaultColWidth="9.140625" defaultRowHeight="15"/>
  <cols>
    <col min="1" max="1" width="4.28125" style="0" customWidth="1"/>
    <col min="2" max="2" width="19.00390625" style="0" customWidth="1"/>
    <col min="3" max="3" width="5.140625" style="0" customWidth="1"/>
    <col min="4" max="4" width="16.28125" style="0" customWidth="1"/>
    <col min="6" max="6" width="28.7109375" style="0" customWidth="1"/>
    <col min="7" max="7" width="13.140625" style="0" customWidth="1"/>
    <col min="8" max="8" width="11.421875" style="0" customWidth="1"/>
    <col min="11" max="11" width="16.140625" style="0" customWidth="1"/>
  </cols>
  <sheetData>
    <row r="1" spans="1:11" ht="21" customHeight="1" thickBot="1">
      <c r="A1" s="337" t="s">
        <v>97</v>
      </c>
      <c r="B1" s="337"/>
      <c r="C1" s="337"/>
      <c r="D1" s="337"/>
      <c r="E1" s="337"/>
      <c r="F1" s="337"/>
      <c r="G1" s="337"/>
      <c r="H1" s="337"/>
      <c r="I1" s="337"/>
      <c r="J1" s="337"/>
      <c r="K1" s="337"/>
    </row>
    <row r="2" spans="1:11" ht="19.5" customHeight="1" thickBot="1">
      <c r="A2" s="338" t="s">
        <v>89</v>
      </c>
      <c r="B2" s="338"/>
      <c r="C2" s="338"/>
      <c r="D2" s="338"/>
      <c r="E2" s="338"/>
      <c r="F2" s="338"/>
      <c r="G2" s="338"/>
      <c r="H2" s="338"/>
      <c r="I2" s="338"/>
      <c r="J2" s="338"/>
      <c r="K2" s="338"/>
    </row>
    <row r="3" spans="1:11" ht="18.75" customHeight="1" thickBot="1">
      <c r="A3" s="337" t="s">
        <v>536</v>
      </c>
      <c r="B3" s="337"/>
      <c r="C3" s="337"/>
      <c r="D3" s="337"/>
      <c r="E3" s="337"/>
      <c r="F3" s="337"/>
      <c r="G3" s="337"/>
      <c r="H3" s="337"/>
      <c r="I3" s="337"/>
      <c r="J3" s="337"/>
      <c r="K3" s="337"/>
    </row>
    <row r="4" spans="1:11" ht="90.75" thickBot="1">
      <c r="A4" s="351" t="str">
        <f>'[5]Tabela A'!B3</f>
        <v>Objektivi </v>
      </c>
      <c r="B4" s="351"/>
      <c r="C4" s="351" t="str">
        <f>'[5]Tabela A'!D3</f>
        <v>Aktivitetet </v>
      </c>
      <c r="D4" s="351"/>
      <c r="E4" s="174" t="str">
        <f>'[5]Tabela A'!F3</f>
        <v>Afati Kohor </v>
      </c>
      <c r="F4" s="174" t="str">
        <f>'[5]Tabela A'!G3</f>
        <v>Treguesi i matjes</v>
      </c>
      <c r="G4" s="174" t="str">
        <f>'[5]Tabela A'!H3</f>
        <v>Kosto finaciare</v>
      </c>
      <c r="H4" s="174" t="str">
        <f>'[5]Tabela A'!I3</f>
        <v>Institucionet e përfshira</v>
      </c>
      <c r="I4" s="174" t="s">
        <v>96</v>
      </c>
      <c r="J4" s="174" t="s">
        <v>126</v>
      </c>
      <c r="K4" s="174" t="s">
        <v>85</v>
      </c>
    </row>
    <row r="5" spans="1:11" ht="182.25" thickBot="1">
      <c r="A5" s="342">
        <v>1</v>
      </c>
      <c r="B5" s="342" t="s">
        <v>3338</v>
      </c>
      <c r="C5" s="68">
        <v>1.1</v>
      </c>
      <c r="D5" s="68" t="s">
        <v>3339</v>
      </c>
      <c r="E5" s="68" t="s">
        <v>282</v>
      </c>
      <c r="F5" s="68" t="s">
        <v>3340</v>
      </c>
      <c r="G5" s="250">
        <f>10000+5000</f>
        <v>15000</v>
      </c>
      <c r="H5" s="68" t="s">
        <v>3341</v>
      </c>
      <c r="I5" s="68"/>
      <c r="J5" s="68" t="s">
        <v>3342</v>
      </c>
      <c r="K5" s="68" t="s">
        <v>3343</v>
      </c>
    </row>
    <row r="6" spans="1:11" ht="149.25" thickBot="1">
      <c r="A6" s="342"/>
      <c r="B6" s="342"/>
      <c r="C6" s="68">
        <v>1.2</v>
      </c>
      <c r="D6" s="68" t="s">
        <v>3344</v>
      </c>
      <c r="E6" s="68" t="s">
        <v>484</v>
      </c>
      <c r="F6" s="68" t="s">
        <v>3345</v>
      </c>
      <c r="G6" s="251">
        <v>2000</v>
      </c>
      <c r="H6" s="68" t="s">
        <v>3362</v>
      </c>
      <c r="I6" s="68"/>
      <c r="J6" s="68" t="s">
        <v>3346</v>
      </c>
      <c r="K6" s="68" t="s">
        <v>3347</v>
      </c>
    </row>
    <row r="7" spans="1:11" ht="198.75" thickBot="1">
      <c r="A7" s="342"/>
      <c r="B7" s="342"/>
      <c r="C7" s="68">
        <v>1.3</v>
      </c>
      <c r="D7" s="68" t="s">
        <v>3348</v>
      </c>
      <c r="E7" s="68" t="s">
        <v>485</v>
      </c>
      <c r="F7" s="68" t="s">
        <v>3349</v>
      </c>
      <c r="G7" s="251">
        <v>3000</v>
      </c>
      <c r="H7" s="68" t="s">
        <v>3350</v>
      </c>
      <c r="I7" s="68"/>
      <c r="J7" s="68"/>
      <c r="K7" s="68" t="s">
        <v>3343</v>
      </c>
    </row>
    <row r="8" spans="1:11" ht="116.25" thickBot="1">
      <c r="A8" s="342"/>
      <c r="B8" s="342"/>
      <c r="C8" s="68">
        <v>1.4</v>
      </c>
      <c r="D8" s="68" t="s">
        <v>3351</v>
      </c>
      <c r="E8" s="68" t="s">
        <v>3352</v>
      </c>
      <c r="F8" s="68" t="s">
        <v>3353</v>
      </c>
      <c r="G8" s="251">
        <v>5000</v>
      </c>
      <c r="H8" s="68" t="s">
        <v>486</v>
      </c>
      <c r="I8" s="68"/>
      <c r="J8" s="68"/>
      <c r="K8" s="68" t="s">
        <v>3354</v>
      </c>
    </row>
    <row r="9" spans="1:11" ht="132.75" thickBot="1">
      <c r="A9" s="342"/>
      <c r="B9" s="342"/>
      <c r="C9" s="68">
        <v>1.5</v>
      </c>
      <c r="D9" s="68" t="s">
        <v>3355</v>
      </c>
      <c r="E9" s="68" t="s">
        <v>3356</v>
      </c>
      <c r="F9" s="68" t="s">
        <v>3357</v>
      </c>
      <c r="G9" s="251">
        <f>33800-26800</f>
        <v>7000</v>
      </c>
      <c r="H9" s="68" t="s">
        <v>3358</v>
      </c>
      <c r="I9" s="68"/>
      <c r="J9" s="68"/>
      <c r="K9" s="68" t="s">
        <v>3354</v>
      </c>
    </row>
    <row r="10" spans="1:11" ht="149.25" thickBot="1">
      <c r="A10" s="342"/>
      <c r="B10" s="342"/>
      <c r="C10" s="68">
        <v>1.6</v>
      </c>
      <c r="D10" s="68" t="s">
        <v>3359</v>
      </c>
      <c r="E10" s="68" t="s">
        <v>487</v>
      </c>
      <c r="F10" s="68" t="s">
        <v>3360</v>
      </c>
      <c r="G10" s="127">
        <v>20000</v>
      </c>
      <c r="H10" s="68" t="s">
        <v>3361</v>
      </c>
      <c r="I10" s="68"/>
      <c r="J10" s="68" t="s">
        <v>3363</v>
      </c>
      <c r="K10" s="68" t="s">
        <v>1908</v>
      </c>
    </row>
    <row r="11" spans="1:11" ht="116.25" thickBot="1">
      <c r="A11" s="342"/>
      <c r="B11" s="342"/>
      <c r="C11" s="68">
        <v>1.7</v>
      </c>
      <c r="D11" s="68" t="s">
        <v>3364</v>
      </c>
      <c r="E11" s="68" t="s">
        <v>275</v>
      </c>
      <c r="F11" s="68" t="s">
        <v>3365</v>
      </c>
      <c r="G11" s="127">
        <v>3000</v>
      </c>
      <c r="H11" s="68" t="s">
        <v>3366</v>
      </c>
      <c r="I11" s="68"/>
      <c r="J11" s="38" t="s">
        <v>488</v>
      </c>
      <c r="K11" s="68" t="s">
        <v>3367</v>
      </c>
    </row>
    <row r="12" spans="1:11" ht="116.25" thickBot="1">
      <c r="A12" s="342"/>
      <c r="B12" s="342"/>
      <c r="C12" s="68">
        <v>1.8</v>
      </c>
      <c r="D12" s="68" t="s">
        <v>3368</v>
      </c>
      <c r="E12" s="68" t="s">
        <v>332</v>
      </c>
      <c r="F12" s="68" t="s">
        <v>3369</v>
      </c>
      <c r="G12" s="251">
        <v>5000</v>
      </c>
      <c r="H12" s="68" t="s">
        <v>3358</v>
      </c>
      <c r="I12" s="68"/>
      <c r="J12" s="68"/>
      <c r="K12" s="68" t="s">
        <v>3367</v>
      </c>
    </row>
    <row r="13" spans="1:11" ht="297.75" thickBot="1">
      <c r="A13" s="342">
        <v>2</v>
      </c>
      <c r="B13" s="342" t="s">
        <v>3370</v>
      </c>
      <c r="C13" s="68">
        <v>2.1</v>
      </c>
      <c r="D13" s="68" t="s">
        <v>3371</v>
      </c>
      <c r="E13" s="68" t="s">
        <v>489</v>
      </c>
      <c r="F13" s="252" t="s">
        <v>3372</v>
      </c>
      <c r="G13" s="250">
        <f>40000+47900</f>
        <v>87900</v>
      </c>
      <c r="H13" s="68" t="s">
        <v>490</v>
      </c>
      <c r="I13" s="68"/>
      <c r="J13" s="68"/>
      <c r="K13" s="68" t="s">
        <v>3373</v>
      </c>
    </row>
    <row r="14" spans="1:11" ht="297.75" thickBot="1">
      <c r="A14" s="342"/>
      <c r="B14" s="342"/>
      <c r="C14" s="68">
        <v>2.2</v>
      </c>
      <c r="D14" s="68" t="s">
        <v>492</v>
      </c>
      <c r="E14" s="68" t="s">
        <v>493</v>
      </c>
      <c r="F14" s="252" t="s">
        <v>494</v>
      </c>
      <c r="G14" s="250">
        <f>76900-25000</f>
        <v>51900</v>
      </c>
      <c r="H14" s="68" t="s">
        <v>495</v>
      </c>
      <c r="I14" s="68"/>
      <c r="J14" s="68"/>
      <c r="K14" s="68" t="s">
        <v>491</v>
      </c>
    </row>
    <row r="15" spans="1:11" ht="215.25" thickBot="1">
      <c r="A15" s="342"/>
      <c r="B15" s="342"/>
      <c r="C15" s="68">
        <v>2.3</v>
      </c>
      <c r="D15" s="68" t="s">
        <v>3374</v>
      </c>
      <c r="E15" s="68" t="s">
        <v>496</v>
      </c>
      <c r="F15" s="68" t="s">
        <v>3375</v>
      </c>
      <c r="G15" s="250">
        <v>12000</v>
      </c>
      <c r="H15" s="68" t="s">
        <v>3376</v>
      </c>
      <c r="I15" s="68"/>
      <c r="J15" s="68"/>
      <c r="K15" s="68" t="s">
        <v>3377</v>
      </c>
    </row>
    <row r="16" spans="1:11" ht="248.25" thickBot="1">
      <c r="A16" s="342"/>
      <c r="B16" s="342"/>
      <c r="C16" s="68">
        <v>2.4</v>
      </c>
      <c r="D16" s="68" t="s">
        <v>3378</v>
      </c>
      <c r="E16" s="68" t="s">
        <v>497</v>
      </c>
      <c r="F16" s="252" t="s">
        <v>3379</v>
      </c>
      <c r="G16" s="250">
        <v>13800</v>
      </c>
      <c r="H16" s="68" t="s">
        <v>3380</v>
      </c>
      <c r="I16" s="68"/>
      <c r="J16" s="68" t="s">
        <v>3381</v>
      </c>
      <c r="K16" s="68" t="s">
        <v>3408</v>
      </c>
    </row>
    <row r="17" spans="1:11" ht="281.25" thickBot="1">
      <c r="A17" s="342"/>
      <c r="B17" s="342"/>
      <c r="C17" s="68">
        <v>2.5</v>
      </c>
      <c r="D17" s="68" t="s">
        <v>3382</v>
      </c>
      <c r="E17" s="68" t="s">
        <v>493</v>
      </c>
      <c r="F17" s="46" t="s">
        <v>3383</v>
      </c>
      <c r="G17" s="37">
        <v>12000</v>
      </c>
      <c r="H17" s="68" t="s">
        <v>3384</v>
      </c>
      <c r="I17" s="68"/>
      <c r="J17" s="68"/>
      <c r="K17" s="68" t="s">
        <v>3385</v>
      </c>
    </row>
    <row r="18" spans="1:11" ht="297.75" thickBot="1">
      <c r="A18" s="342"/>
      <c r="B18" s="342"/>
      <c r="C18" s="68">
        <v>2.6</v>
      </c>
      <c r="D18" s="68" t="s">
        <v>3386</v>
      </c>
      <c r="E18" s="68" t="s">
        <v>266</v>
      </c>
      <c r="F18" s="68" t="s">
        <v>3387</v>
      </c>
      <c r="G18" s="250">
        <f>39670.8-15000</f>
        <v>24670.800000000003</v>
      </c>
      <c r="H18" s="68" t="s">
        <v>3388</v>
      </c>
      <c r="I18" s="68"/>
      <c r="J18" s="68"/>
      <c r="K18" s="68" t="s">
        <v>3389</v>
      </c>
    </row>
    <row r="19" spans="1:11" ht="297.75" thickBot="1">
      <c r="A19" s="342">
        <v>3</v>
      </c>
      <c r="B19" s="342" t="s">
        <v>3390</v>
      </c>
      <c r="C19" s="68">
        <v>3.1</v>
      </c>
      <c r="D19" s="68" t="s">
        <v>3391</v>
      </c>
      <c r="E19" s="68" t="s">
        <v>266</v>
      </c>
      <c r="F19" s="40" t="s">
        <v>3392</v>
      </c>
      <c r="G19" s="250">
        <f>35300-5300</f>
        <v>30000</v>
      </c>
      <c r="H19" s="68" t="s">
        <v>608</v>
      </c>
      <c r="I19" s="68"/>
      <c r="J19" s="68"/>
      <c r="K19" s="68" t="s">
        <v>3393</v>
      </c>
    </row>
    <row r="20" spans="1:11" ht="264.75" thickBot="1">
      <c r="A20" s="342"/>
      <c r="B20" s="342"/>
      <c r="C20" s="68">
        <v>3.2</v>
      </c>
      <c r="D20" s="68" t="s">
        <v>3394</v>
      </c>
      <c r="E20" s="68" t="s">
        <v>498</v>
      </c>
      <c r="F20" s="68" t="s">
        <v>3395</v>
      </c>
      <c r="G20" s="250">
        <v>9519</v>
      </c>
      <c r="H20" s="68" t="s">
        <v>3396</v>
      </c>
      <c r="I20" s="68"/>
      <c r="J20" s="253"/>
      <c r="K20" s="68" t="s">
        <v>3397</v>
      </c>
    </row>
    <row r="21" spans="1:11" ht="297.75" thickBot="1">
      <c r="A21" s="342"/>
      <c r="B21" s="342"/>
      <c r="C21" s="68">
        <v>3.3</v>
      </c>
      <c r="D21" s="68" t="s">
        <v>3398</v>
      </c>
      <c r="E21" s="68" t="s">
        <v>266</v>
      </c>
      <c r="F21" s="140" t="s">
        <v>3399</v>
      </c>
      <c r="G21" s="250">
        <f>42300-17300</f>
        <v>25000</v>
      </c>
      <c r="H21" s="68" t="s">
        <v>3400</v>
      </c>
      <c r="I21" s="68"/>
      <c r="J21" s="68"/>
      <c r="K21" s="68" t="s">
        <v>3401</v>
      </c>
    </row>
    <row r="22" spans="1:11" ht="264.75" thickBot="1">
      <c r="A22" s="342"/>
      <c r="B22" s="342"/>
      <c r="C22" s="68">
        <v>3.4</v>
      </c>
      <c r="D22" s="68" t="s">
        <v>3402</v>
      </c>
      <c r="E22" s="68" t="s">
        <v>965</v>
      </c>
      <c r="F22" s="68" t="s">
        <v>3403</v>
      </c>
      <c r="G22" s="250">
        <v>2000</v>
      </c>
      <c r="H22" s="68" t="s">
        <v>3404</v>
      </c>
      <c r="I22" s="68"/>
      <c r="J22" s="68"/>
      <c r="K22" s="68" t="s">
        <v>3397</v>
      </c>
    </row>
    <row r="23" spans="1:11" ht="83.25" thickBot="1">
      <c r="A23" s="342"/>
      <c r="B23" s="342"/>
      <c r="C23" s="68">
        <v>3.5</v>
      </c>
      <c r="D23" s="68" t="s">
        <v>3405</v>
      </c>
      <c r="E23" s="68" t="s">
        <v>271</v>
      </c>
      <c r="F23" s="68" t="s">
        <v>3406</v>
      </c>
      <c r="G23" s="250">
        <v>2000</v>
      </c>
      <c r="H23" s="68" t="s">
        <v>3407</v>
      </c>
      <c r="I23" s="68"/>
      <c r="J23" s="68"/>
      <c r="K23" s="68" t="s">
        <v>3354</v>
      </c>
    </row>
  </sheetData>
  <sheetProtection/>
  <mergeCells count="11">
    <mergeCell ref="A1:K1"/>
    <mergeCell ref="A2:K2"/>
    <mergeCell ref="A4:B4"/>
    <mergeCell ref="C4:D4"/>
    <mergeCell ref="A3:K3"/>
    <mergeCell ref="A5:A12"/>
    <mergeCell ref="B5:B12"/>
    <mergeCell ref="A13:A18"/>
    <mergeCell ref="B13:B18"/>
    <mergeCell ref="A19:A23"/>
    <mergeCell ref="B19:B2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K17"/>
  <sheetViews>
    <sheetView showGridLines="0" zoomScalePageLayoutView="0" workbookViewId="0" topLeftCell="A17">
      <selection activeCell="K17" sqref="K17"/>
    </sheetView>
  </sheetViews>
  <sheetFormatPr defaultColWidth="9.140625" defaultRowHeight="15"/>
  <cols>
    <col min="1" max="1" width="3.28125" style="2" customWidth="1"/>
    <col min="2" max="2" width="16.00390625" style="2" customWidth="1"/>
    <col min="3" max="3" width="5.00390625" style="2" customWidth="1"/>
    <col min="4" max="4" width="19.00390625" style="2" customWidth="1"/>
    <col min="5" max="5" width="17.57421875" style="2" customWidth="1"/>
    <col min="6" max="6" width="16.00390625" style="2" customWidth="1"/>
    <col min="7" max="7" width="11.8515625" style="2" customWidth="1"/>
    <col min="8" max="8" width="14.28125" style="2" customWidth="1"/>
    <col min="9" max="10" width="15.00390625" style="2" customWidth="1"/>
    <col min="11" max="11" width="15.7109375" style="2" customWidth="1"/>
    <col min="12" max="16384" width="9.140625" style="2" customWidth="1"/>
  </cols>
  <sheetData>
    <row r="1" spans="1:11" s="11" customFormat="1" ht="23.25" customHeight="1" thickBot="1">
      <c r="A1" s="337" t="s">
        <v>97</v>
      </c>
      <c r="B1" s="337"/>
      <c r="C1" s="337"/>
      <c r="D1" s="337"/>
      <c r="E1" s="337"/>
      <c r="F1" s="337"/>
      <c r="G1" s="337"/>
      <c r="H1" s="337"/>
      <c r="I1" s="337"/>
      <c r="J1" s="337"/>
      <c r="K1" s="337"/>
    </row>
    <row r="2" spans="1:11" s="10" customFormat="1" ht="31.5" customHeight="1" thickBot="1">
      <c r="A2" s="338" t="s">
        <v>89</v>
      </c>
      <c r="B2" s="338"/>
      <c r="C2" s="338"/>
      <c r="D2" s="338"/>
      <c r="E2" s="338"/>
      <c r="F2" s="338"/>
      <c r="G2" s="338"/>
      <c r="H2" s="338"/>
      <c r="I2" s="338"/>
      <c r="J2" s="338"/>
      <c r="K2" s="338"/>
    </row>
    <row r="3" spans="1:11" s="12" customFormat="1" ht="24" customHeight="1" thickBot="1">
      <c r="A3" s="337" t="s">
        <v>499</v>
      </c>
      <c r="B3" s="337"/>
      <c r="C3" s="337"/>
      <c r="D3" s="337"/>
      <c r="E3" s="337"/>
      <c r="F3" s="337"/>
      <c r="G3" s="337"/>
      <c r="H3" s="337"/>
      <c r="I3" s="337"/>
      <c r="J3" s="337"/>
      <c r="K3" s="337"/>
    </row>
    <row r="4" spans="1:11" s="1" customFormat="1" ht="45.75" customHeight="1" thickBot="1">
      <c r="A4" s="343" t="str">
        <f>'[1]Tabela A'!B3</f>
        <v>Objektivi </v>
      </c>
      <c r="B4" s="343"/>
      <c r="C4" s="343" t="str">
        <f>'[1]Tabela A'!D3</f>
        <v>Aktivitetet </v>
      </c>
      <c r="D4" s="343"/>
      <c r="E4" s="71" t="str">
        <f>'[1]Tabela A'!F3</f>
        <v>Afati Kohor </v>
      </c>
      <c r="F4" s="71" t="str">
        <f>'[1]Tabela A'!G3</f>
        <v>Treguesi i matjes</v>
      </c>
      <c r="G4" s="71" t="str">
        <f>'[1]Tabela A'!H3</f>
        <v>Kosto finaciare</v>
      </c>
      <c r="H4" s="71" t="str">
        <f>'[1]Tabela A'!I3</f>
        <v>Institucionet e përfshira</v>
      </c>
      <c r="I4" s="71" t="s">
        <v>96</v>
      </c>
      <c r="J4" s="71" t="s">
        <v>126</v>
      </c>
      <c r="K4" s="71" t="s">
        <v>85</v>
      </c>
    </row>
    <row r="5" spans="1:11" ht="99.75" thickBot="1">
      <c r="A5" s="342">
        <v>1</v>
      </c>
      <c r="B5" s="335" t="s">
        <v>3409</v>
      </c>
      <c r="C5" s="67">
        <v>1.1</v>
      </c>
      <c r="D5" s="67" t="s">
        <v>3410</v>
      </c>
      <c r="E5" s="67" t="s">
        <v>3411</v>
      </c>
      <c r="F5" s="67" t="s">
        <v>3412</v>
      </c>
      <c r="G5" s="131">
        <v>2500</v>
      </c>
      <c r="H5" s="67" t="s">
        <v>3413</v>
      </c>
      <c r="I5" s="67" t="s">
        <v>3414</v>
      </c>
      <c r="J5" s="138"/>
      <c r="K5" s="138" t="s">
        <v>3415</v>
      </c>
    </row>
    <row r="6" spans="1:11" ht="116.25" thickBot="1">
      <c r="A6" s="342"/>
      <c r="B6" s="335"/>
      <c r="C6" s="67">
        <v>1.2</v>
      </c>
      <c r="D6" s="67" t="s">
        <v>3416</v>
      </c>
      <c r="E6" s="67" t="s">
        <v>3417</v>
      </c>
      <c r="F6" s="67" t="s">
        <v>3418</v>
      </c>
      <c r="G6" s="131">
        <v>8000</v>
      </c>
      <c r="H6" s="67" t="s">
        <v>3419</v>
      </c>
      <c r="I6" s="67" t="s">
        <v>3420</v>
      </c>
      <c r="J6" s="138"/>
      <c r="K6" s="138" t="s">
        <v>3415</v>
      </c>
    </row>
    <row r="7" spans="1:11" ht="228" customHeight="1" thickBot="1">
      <c r="A7" s="342"/>
      <c r="B7" s="335"/>
      <c r="C7" s="67">
        <v>1.3</v>
      </c>
      <c r="D7" s="67" t="s">
        <v>3421</v>
      </c>
      <c r="E7" s="67" t="s">
        <v>3411</v>
      </c>
      <c r="F7" s="67" t="s">
        <v>3422</v>
      </c>
      <c r="G7" s="131">
        <v>0</v>
      </c>
      <c r="H7" s="67" t="s">
        <v>3423</v>
      </c>
      <c r="I7" s="67" t="s">
        <v>3424</v>
      </c>
      <c r="J7" s="138"/>
      <c r="K7" s="138" t="s">
        <v>3415</v>
      </c>
    </row>
    <row r="8" spans="1:11" ht="116.25" thickBot="1">
      <c r="A8" s="342"/>
      <c r="B8" s="335"/>
      <c r="C8" s="67">
        <v>1.4</v>
      </c>
      <c r="D8" s="67" t="s">
        <v>3425</v>
      </c>
      <c r="E8" s="67" t="s">
        <v>3411</v>
      </c>
      <c r="F8" s="67" t="s">
        <v>3426</v>
      </c>
      <c r="G8" s="131">
        <v>2000</v>
      </c>
      <c r="H8" s="67" t="s">
        <v>3427</v>
      </c>
      <c r="I8" s="67" t="s">
        <v>3428</v>
      </c>
      <c r="J8" s="138"/>
      <c r="K8" s="138" t="s">
        <v>3415</v>
      </c>
    </row>
    <row r="9" spans="1:11" ht="314.25" thickBot="1">
      <c r="A9" s="68"/>
      <c r="B9" s="335"/>
      <c r="C9" s="67">
        <v>1.5</v>
      </c>
      <c r="D9" s="67" t="s">
        <v>3429</v>
      </c>
      <c r="E9" s="67" t="s">
        <v>3411</v>
      </c>
      <c r="F9" s="67" t="s">
        <v>3430</v>
      </c>
      <c r="G9" s="131">
        <v>10000</v>
      </c>
      <c r="H9" s="67" t="s">
        <v>3432</v>
      </c>
      <c r="I9" s="67" t="s">
        <v>3431</v>
      </c>
      <c r="J9" s="138"/>
      <c r="K9" s="138" t="s">
        <v>3415</v>
      </c>
    </row>
    <row r="10" spans="1:11" ht="83.25" thickBot="1">
      <c r="A10" s="342">
        <v>2</v>
      </c>
      <c r="B10" s="333" t="s">
        <v>3433</v>
      </c>
      <c r="C10" s="67">
        <v>2.1</v>
      </c>
      <c r="D10" s="67" t="s">
        <v>3434</v>
      </c>
      <c r="E10" s="67" t="s">
        <v>3411</v>
      </c>
      <c r="F10" s="67" t="s">
        <v>3435</v>
      </c>
      <c r="G10" s="131">
        <v>3500</v>
      </c>
      <c r="H10" s="67" t="s">
        <v>3436</v>
      </c>
      <c r="I10" s="67" t="s">
        <v>3428</v>
      </c>
      <c r="J10" s="138"/>
      <c r="K10" s="138" t="s">
        <v>3415</v>
      </c>
    </row>
    <row r="11" spans="1:11" ht="116.25" thickBot="1">
      <c r="A11" s="342"/>
      <c r="B11" s="333"/>
      <c r="C11" s="67">
        <v>2.2</v>
      </c>
      <c r="D11" s="67" t="s">
        <v>3437</v>
      </c>
      <c r="E11" s="67" t="s">
        <v>3411</v>
      </c>
      <c r="F11" s="67" t="s">
        <v>3438</v>
      </c>
      <c r="G11" s="131">
        <v>4000</v>
      </c>
      <c r="H11" s="67" t="s">
        <v>3439</v>
      </c>
      <c r="I11" s="67" t="s">
        <v>3428</v>
      </c>
      <c r="J11" s="138"/>
      <c r="K11" s="138" t="s">
        <v>3415</v>
      </c>
    </row>
    <row r="12" spans="1:11" ht="231.75" thickBot="1">
      <c r="A12" s="342"/>
      <c r="B12" s="333"/>
      <c r="C12" s="67">
        <v>2.3</v>
      </c>
      <c r="D12" s="67" t="s">
        <v>3440</v>
      </c>
      <c r="E12" s="67" t="s">
        <v>3441</v>
      </c>
      <c r="F12" s="67" t="s">
        <v>3442</v>
      </c>
      <c r="G12" s="131">
        <v>4000</v>
      </c>
      <c r="H12" s="67" t="s">
        <v>3432</v>
      </c>
      <c r="I12" s="67" t="s">
        <v>3428</v>
      </c>
      <c r="J12" s="138"/>
      <c r="K12" s="138" t="s">
        <v>3415</v>
      </c>
    </row>
    <row r="13" spans="1:11" ht="330.75" thickBot="1">
      <c r="A13" s="342">
        <v>3</v>
      </c>
      <c r="B13" s="333" t="s">
        <v>3443</v>
      </c>
      <c r="C13" s="67">
        <v>3.1</v>
      </c>
      <c r="D13" s="67" t="s">
        <v>3444</v>
      </c>
      <c r="E13" s="67" t="s">
        <v>3411</v>
      </c>
      <c r="F13" s="67" t="s">
        <v>3445</v>
      </c>
      <c r="G13" s="131">
        <v>1500000</v>
      </c>
      <c r="H13" s="67" t="s">
        <v>3446</v>
      </c>
      <c r="I13" s="67" t="s">
        <v>3428</v>
      </c>
      <c r="J13" s="138" t="s">
        <v>502</v>
      </c>
      <c r="K13" s="138" t="s">
        <v>3415</v>
      </c>
    </row>
    <row r="14" spans="1:11" ht="281.25" thickBot="1">
      <c r="A14" s="342"/>
      <c r="B14" s="333"/>
      <c r="C14" s="67">
        <v>3.2</v>
      </c>
      <c r="D14" s="67" t="s">
        <v>3447</v>
      </c>
      <c r="E14" s="67" t="s">
        <v>3411</v>
      </c>
      <c r="F14" s="67" t="s">
        <v>3448</v>
      </c>
      <c r="G14" s="131">
        <v>2000000</v>
      </c>
      <c r="H14" s="67" t="s">
        <v>3452</v>
      </c>
      <c r="I14" s="67" t="s">
        <v>3428</v>
      </c>
      <c r="J14" s="138"/>
      <c r="K14" s="138" t="s">
        <v>3415</v>
      </c>
    </row>
    <row r="15" spans="1:11" ht="191.25" customHeight="1" thickBot="1">
      <c r="A15" s="342"/>
      <c r="B15" s="333"/>
      <c r="C15" s="67">
        <v>3.3</v>
      </c>
      <c r="D15" s="67" t="s">
        <v>3449</v>
      </c>
      <c r="E15" s="67" t="s">
        <v>3450</v>
      </c>
      <c r="F15" s="67" t="s">
        <v>3451</v>
      </c>
      <c r="G15" s="131">
        <v>10000</v>
      </c>
      <c r="H15" s="67" t="s">
        <v>3452</v>
      </c>
      <c r="I15" s="67" t="s">
        <v>3428</v>
      </c>
      <c r="J15" s="138"/>
      <c r="K15" s="138" t="s">
        <v>3415</v>
      </c>
    </row>
    <row r="16" spans="1:11" ht="409.5" thickBot="1">
      <c r="A16" s="342"/>
      <c r="B16" s="333"/>
      <c r="C16" s="67">
        <v>3.4</v>
      </c>
      <c r="D16" s="67" t="s">
        <v>3453</v>
      </c>
      <c r="E16" s="67" t="s">
        <v>3417</v>
      </c>
      <c r="F16" s="67" t="s">
        <v>3454</v>
      </c>
      <c r="G16" s="131">
        <v>5000</v>
      </c>
      <c r="H16" s="67" t="s">
        <v>3436</v>
      </c>
      <c r="I16" s="67" t="s">
        <v>3428</v>
      </c>
      <c r="J16" s="138"/>
      <c r="K16" s="138" t="s">
        <v>3415</v>
      </c>
    </row>
    <row r="17" spans="1:11" ht="347.25" thickBot="1">
      <c r="A17" s="342"/>
      <c r="B17" s="333"/>
      <c r="C17" s="67">
        <v>3.5</v>
      </c>
      <c r="D17" s="67" t="s">
        <v>3455</v>
      </c>
      <c r="E17" s="67" t="s">
        <v>3456</v>
      </c>
      <c r="F17" s="67" t="s">
        <v>3457</v>
      </c>
      <c r="G17" s="131">
        <v>5000</v>
      </c>
      <c r="H17" s="67" t="s">
        <v>3458</v>
      </c>
      <c r="I17" s="67" t="s">
        <v>3428</v>
      </c>
      <c r="J17" s="138"/>
      <c r="K17" s="138" t="s">
        <v>3415</v>
      </c>
    </row>
  </sheetData>
  <sheetProtection/>
  <mergeCells count="11">
    <mergeCell ref="A1:K1"/>
    <mergeCell ref="A2:K2"/>
    <mergeCell ref="A3:K3"/>
    <mergeCell ref="A4:B4"/>
    <mergeCell ref="C4:D4"/>
    <mergeCell ref="A5:A8"/>
    <mergeCell ref="B5:B9"/>
    <mergeCell ref="A10:A12"/>
    <mergeCell ref="B10:B12"/>
    <mergeCell ref="A13:A17"/>
    <mergeCell ref="B13:B17"/>
  </mergeCells>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dimension ref="A1:K12"/>
  <sheetViews>
    <sheetView showGridLines="0" zoomScalePageLayoutView="0" workbookViewId="0" topLeftCell="A10">
      <selection activeCell="H12" sqref="H12"/>
    </sheetView>
  </sheetViews>
  <sheetFormatPr defaultColWidth="9.140625" defaultRowHeight="15"/>
  <cols>
    <col min="1" max="1" width="6.00390625" style="0" customWidth="1"/>
    <col min="2" max="2" width="19.8515625" style="0" customWidth="1"/>
    <col min="4" max="4" width="14.7109375" style="0" customWidth="1"/>
    <col min="6" max="6" width="24.57421875" style="0" customWidth="1"/>
    <col min="7" max="7" width="14.7109375" style="0" customWidth="1"/>
    <col min="8" max="8" width="11.7109375" style="0" customWidth="1"/>
    <col min="11" max="11" width="14.57421875" style="0" customWidth="1"/>
  </cols>
  <sheetData>
    <row r="1" spans="1:11" ht="21" thickBot="1">
      <c r="A1" s="337" t="s">
        <v>97</v>
      </c>
      <c r="B1" s="337"/>
      <c r="C1" s="337"/>
      <c r="D1" s="337"/>
      <c r="E1" s="337"/>
      <c r="F1" s="337"/>
      <c r="G1" s="337"/>
      <c r="H1" s="337"/>
      <c r="I1" s="337"/>
      <c r="J1" s="337"/>
      <c r="K1" s="337"/>
    </row>
    <row r="2" spans="1:11" ht="19.5" thickBot="1">
      <c r="A2" s="338" t="s">
        <v>89</v>
      </c>
      <c r="B2" s="338"/>
      <c r="C2" s="338"/>
      <c r="D2" s="338"/>
      <c r="E2" s="338"/>
      <c r="F2" s="338"/>
      <c r="G2" s="338"/>
      <c r="H2" s="338"/>
      <c r="I2" s="338"/>
      <c r="J2" s="338"/>
      <c r="K2" s="338"/>
    </row>
    <row r="3" spans="1:11" ht="21" thickBot="1">
      <c r="A3" s="337" t="s">
        <v>503</v>
      </c>
      <c r="B3" s="337"/>
      <c r="C3" s="337"/>
      <c r="D3" s="337"/>
      <c r="E3" s="337"/>
      <c r="F3" s="337"/>
      <c r="G3" s="337"/>
      <c r="H3" s="337"/>
      <c r="I3" s="337"/>
      <c r="J3" s="337"/>
      <c r="K3" s="337"/>
    </row>
    <row r="4" spans="1:11" ht="95.25" thickBot="1">
      <c r="A4" s="385" t="s">
        <v>319</v>
      </c>
      <c r="B4" s="385"/>
      <c r="C4" s="385" t="str">
        <f>'[1]Tabela A'!D3</f>
        <v>Aktivitetet </v>
      </c>
      <c r="D4" s="385"/>
      <c r="E4" s="254" t="str">
        <f>'[1]Tabela A'!F3</f>
        <v>Afati Kohor </v>
      </c>
      <c r="F4" s="254" t="str">
        <f>'[1]Tabela A'!G3</f>
        <v>Treguesi i matjes</v>
      </c>
      <c r="G4" s="254" t="str">
        <f>'[1]Tabela A'!H3</f>
        <v>Kosto finaciare</v>
      </c>
      <c r="H4" s="254" t="str">
        <f>'[1]Tabela A'!I3</f>
        <v>Institucionet e përfshira</v>
      </c>
      <c r="I4" s="254" t="s">
        <v>96</v>
      </c>
      <c r="J4" s="254" t="s">
        <v>126</v>
      </c>
      <c r="K4" s="254" t="s">
        <v>85</v>
      </c>
    </row>
    <row r="5" spans="1:11" ht="142.5" thickBot="1">
      <c r="A5" s="381">
        <v>1</v>
      </c>
      <c r="B5" s="382" t="s">
        <v>3459</v>
      </c>
      <c r="C5" s="255">
        <v>1.1</v>
      </c>
      <c r="D5" s="194" t="s">
        <v>3460</v>
      </c>
      <c r="E5" s="137" t="s">
        <v>271</v>
      </c>
      <c r="F5" s="194" t="s">
        <v>3461</v>
      </c>
      <c r="G5" s="256" t="s">
        <v>504</v>
      </c>
      <c r="H5" s="137" t="s">
        <v>3462</v>
      </c>
      <c r="I5" s="137" t="s">
        <v>308</v>
      </c>
      <c r="J5" s="137" t="s">
        <v>3463</v>
      </c>
      <c r="K5" s="137" t="s">
        <v>1136</v>
      </c>
    </row>
    <row r="6" spans="1:11" ht="268.5" thickBot="1">
      <c r="A6" s="381"/>
      <c r="B6" s="382"/>
      <c r="C6" s="255">
        <v>1.2</v>
      </c>
      <c r="D6" s="137" t="s">
        <v>3464</v>
      </c>
      <c r="E6" s="137" t="s">
        <v>271</v>
      </c>
      <c r="F6" s="137" t="s">
        <v>3465</v>
      </c>
      <c r="G6" s="195">
        <v>500000</v>
      </c>
      <c r="H6" s="255" t="s">
        <v>3466</v>
      </c>
      <c r="I6" s="137"/>
      <c r="J6" s="137" t="s">
        <v>3467</v>
      </c>
      <c r="K6" s="137" t="s">
        <v>1136</v>
      </c>
    </row>
    <row r="7" spans="1:11" ht="158.25" thickBot="1">
      <c r="A7" s="381"/>
      <c r="B7" s="382"/>
      <c r="C7" s="255">
        <v>1.3</v>
      </c>
      <c r="D7" s="137" t="s">
        <v>3468</v>
      </c>
      <c r="E7" s="137" t="s">
        <v>271</v>
      </c>
      <c r="F7" s="137" t="s">
        <v>3469</v>
      </c>
      <c r="G7" s="257">
        <v>1000000</v>
      </c>
      <c r="H7" s="137" t="s">
        <v>3470</v>
      </c>
      <c r="I7" s="137"/>
      <c r="J7" s="137" t="s">
        <v>3471</v>
      </c>
      <c r="K7" s="137" t="s">
        <v>1136</v>
      </c>
    </row>
    <row r="8" spans="1:11" ht="205.5" thickBot="1">
      <c r="A8" s="381"/>
      <c r="B8" s="382"/>
      <c r="C8" s="255">
        <v>1.4</v>
      </c>
      <c r="D8" s="137" t="s">
        <v>3472</v>
      </c>
      <c r="E8" s="137" t="s">
        <v>271</v>
      </c>
      <c r="F8" s="137" t="s">
        <v>3473</v>
      </c>
      <c r="G8" s="258">
        <v>1000000</v>
      </c>
      <c r="H8" s="137" t="s">
        <v>3474</v>
      </c>
      <c r="I8" s="137"/>
      <c r="J8" s="137" t="s">
        <v>3475</v>
      </c>
      <c r="K8" s="137" t="s">
        <v>3476</v>
      </c>
    </row>
    <row r="9" spans="1:11" ht="221.25" thickBot="1">
      <c r="A9" s="194">
        <v>2</v>
      </c>
      <c r="B9" s="259" t="s">
        <v>3477</v>
      </c>
      <c r="C9" s="255">
        <v>2.1</v>
      </c>
      <c r="D9" s="137" t="s">
        <v>3478</v>
      </c>
      <c r="E9" s="137" t="s">
        <v>307</v>
      </c>
      <c r="F9" s="137" t="s">
        <v>3479</v>
      </c>
      <c r="G9" s="258">
        <v>20000</v>
      </c>
      <c r="H9" s="137" t="s">
        <v>3480</v>
      </c>
      <c r="I9" s="137"/>
      <c r="J9" s="137" t="s">
        <v>3481</v>
      </c>
      <c r="K9" s="137" t="s">
        <v>1136</v>
      </c>
    </row>
    <row r="10" spans="1:11" ht="174" thickBot="1">
      <c r="A10" s="194">
        <v>3</v>
      </c>
      <c r="B10" s="260" t="s">
        <v>3482</v>
      </c>
      <c r="C10" s="255">
        <v>3.1</v>
      </c>
      <c r="D10" s="137" t="s">
        <v>3483</v>
      </c>
      <c r="E10" s="137" t="s">
        <v>271</v>
      </c>
      <c r="F10" s="261" t="s">
        <v>3484</v>
      </c>
      <c r="G10" s="256">
        <v>300000</v>
      </c>
      <c r="H10" s="137" t="s">
        <v>3485</v>
      </c>
      <c r="I10" s="137"/>
      <c r="J10" s="137" t="s">
        <v>3486</v>
      </c>
      <c r="K10" s="137" t="s">
        <v>1136</v>
      </c>
    </row>
    <row r="11" spans="1:11" ht="174" thickBot="1">
      <c r="A11" s="383">
        <v>4</v>
      </c>
      <c r="B11" s="384" t="s">
        <v>3487</v>
      </c>
      <c r="C11" s="255">
        <v>4.1</v>
      </c>
      <c r="D11" s="137" t="s">
        <v>3488</v>
      </c>
      <c r="E11" s="137" t="s">
        <v>271</v>
      </c>
      <c r="F11" s="137" t="s">
        <v>3489</v>
      </c>
      <c r="G11" s="137">
        <v>120000</v>
      </c>
      <c r="H11" s="137" t="s">
        <v>3490</v>
      </c>
      <c r="I11" s="137"/>
      <c r="J11" s="137" t="s">
        <v>3491</v>
      </c>
      <c r="K11" s="137" t="s">
        <v>1136</v>
      </c>
    </row>
    <row r="12" spans="1:11" ht="158.25" thickBot="1">
      <c r="A12" s="383"/>
      <c r="B12" s="384"/>
      <c r="C12" s="255">
        <v>4.2</v>
      </c>
      <c r="D12" s="137" t="s">
        <v>3492</v>
      </c>
      <c r="E12" s="137" t="s">
        <v>271</v>
      </c>
      <c r="F12" s="137" t="s">
        <v>3493</v>
      </c>
      <c r="G12" s="262">
        <v>200000</v>
      </c>
      <c r="H12" s="137" t="s">
        <v>3494</v>
      </c>
      <c r="I12" s="137"/>
      <c r="J12" s="137" t="s">
        <v>3491</v>
      </c>
      <c r="K12" s="137" t="s">
        <v>1136</v>
      </c>
    </row>
  </sheetData>
  <sheetProtection/>
  <mergeCells count="9">
    <mergeCell ref="A3:K3"/>
    <mergeCell ref="A5:A8"/>
    <mergeCell ref="B5:B8"/>
    <mergeCell ref="A11:A12"/>
    <mergeCell ref="B11:B12"/>
    <mergeCell ref="A1:K1"/>
    <mergeCell ref="A2:K2"/>
    <mergeCell ref="A4:B4"/>
    <mergeCell ref="C4:D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10"/>
  <sheetViews>
    <sheetView showGridLines="0" zoomScalePageLayoutView="0" workbookViewId="0" topLeftCell="A8">
      <selection activeCell="K10" sqref="K10"/>
    </sheetView>
  </sheetViews>
  <sheetFormatPr defaultColWidth="9.140625" defaultRowHeight="15"/>
  <cols>
    <col min="1" max="1" width="3.28125" style="2" customWidth="1"/>
    <col min="2" max="2" width="16.00390625" style="2" customWidth="1"/>
    <col min="3" max="3" width="5.00390625" style="2" customWidth="1"/>
    <col min="4" max="4" width="23.421875" style="2" customWidth="1"/>
    <col min="5" max="5" width="16.8515625" style="2" customWidth="1"/>
    <col min="6" max="6" width="29.00390625" style="2" customWidth="1"/>
    <col min="7" max="7" width="13.421875" style="2" customWidth="1"/>
    <col min="8" max="8" width="14.28125" style="2" customWidth="1"/>
    <col min="9" max="10" width="15.00390625" style="2" customWidth="1"/>
    <col min="11" max="11" width="15.7109375" style="2" customWidth="1"/>
    <col min="12" max="16384" width="9.140625" style="2" customWidth="1"/>
  </cols>
  <sheetData>
    <row r="1" spans="1:11" s="11" customFormat="1" ht="23.25" customHeight="1" thickBot="1">
      <c r="A1" s="337" t="s">
        <v>97</v>
      </c>
      <c r="B1" s="337"/>
      <c r="C1" s="337"/>
      <c r="D1" s="337"/>
      <c r="E1" s="337"/>
      <c r="F1" s="337"/>
      <c r="G1" s="337"/>
      <c r="H1" s="337"/>
      <c r="I1" s="337"/>
      <c r="J1" s="337"/>
      <c r="K1" s="337"/>
    </row>
    <row r="2" spans="1:11" s="10" customFormat="1" ht="31.5" customHeight="1" thickBot="1">
      <c r="A2" s="338" t="s">
        <v>89</v>
      </c>
      <c r="B2" s="338"/>
      <c r="C2" s="338"/>
      <c r="D2" s="338"/>
      <c r="E2" s="338"/>
      <c r="F2" s="338"/>
      <c r="G2" s="338"/>
      <c r="H2" s="338"/>
      <c r="I2" s="338"/>
      <c r="J2" s="338"/>
      <c r="K2" s="338"/>
    </row>
    <row r="3" spans="1:11" s="12" customFormat="1" ht="24" customHeight="1" thickBot="1">
      <c r="A3" s="339" t="s">
        <v>533</v>
      </c>
      <c r="B3" s="340"/>
      <c r="C3" s="340"/>
      <c r="D3" s="340"/>
      <c r="E3" s="340"/>
      <c r="F3" s="340"/>
      <c r="G3" s="340"/>
      <c r="H3" s="340"/>
      <c r="I3" s="340"/>
      <c r="J3" s="340"/>
      <c r="K3" s="341"/>
    </row>
    <row r="4" spans="1:11" s="1" customFormat="1" ht="45.75" customHeight="1" thickBot="1">
      <c r="A4" s="343" t="str">
        <f>'[1]Tabela A'!B3</f>
        <v>Objektivi </v>
      </c>
      <c r="B4" s="343"/>
      <c r="C4" s="343" t="str">
        <f>'[1]Tabela A'!D3</f>
        <v>Aktivitetet </v>
      </c>
      <c r="D4" s="343"/>
      <c r="E4" s="71" t="str">
        <f>'[1]Tabela A'!F3</f>
        <v>Afati Kohor </v>
      </c>
      <c r="F4" s="71" t="str">
        <f>'[1]Tabela A'!G3</f>
        <v>Treguesi i matjes</v>
      </c>
      <c r="G4" s="71" t="str">
        <f>'[1]Tabela A'!H3</f>
        <v>Kosto finaciare</v>
      </c>
      <c r="H4" s="71" t="str">
        <f>'[1]Tabela A'!I3</f>
        <v>Institucionet e përfshira</v>
      </c>
      <c r="I4" s="71" t="s">
        <v>96</v>
      </c>
      <c r="J4" s="71" t="s">
        <v>126</v>
      </c>
      <c r="K4" s="71" t="s">
        <v>85</v>
      </c>
    </row>
    <row r="5" spans="1:18" ht="231.75" customHeight="1" thickBot="1">
      <c r="A5" s="342">
        <v>1</v>
      </c>
      <c r="B5" s="335" t="s">
        <v>2404</v>
      </c>
      <c r="C5" s="67">
        <v>1.1</v>
      </c>
      <c r="D5" s="67" t="s">
        <v>2405</v>
      </c>
      <c r="E5" s="67" t="s">
        <v>266</v>
      </c>
      <c r="F5" s="267" t="s">
        <v>2406</v>
      </c>
      <c r="G5" s="164" t="s">
        <v>2407</v>
      </c>
      <c r="H5" s="67" t="s">
        <v>2408</v>
      </c>
      <c r="I5" s="67" t="s">
        <v>1277</v>
      </c>
      <c r="J5" s="67" t="s">
        <v>2409</v>
      </c>
      <c r="K5" s="67" t="s">
        <v>2410</v>
      </c>
      <c r="R5" s="3"/>
    </row>
    <row r="6" spans="1:11" ht="201" customHeight="1" thickBot="1">
      <c r="A6" s="342"/>
      <c r="B6" s="335"/>
      <c r="C6" s="67">
        <v>1.2</v>
      </c>
      <c r="D6" s="67" t="s">
        <v>966</v>
      </c>
      <c r="E6" s="67" t="s">
        <v>266</v>
      </c>
      <c r="F6" s="265" t="s">
        <v>2411</v>
      </c>
      <c r="G6" s="170" t="s">
        <v>304</v>
      </c>
      <c r="H6" s="164" t="s">
        <v>305</v>
      </c>
      <c r="I6" s="67"/>
      <c r="J6" s="67" t="s">
        <v>2409</v>
      </c>
      <c r="K6" s="67" t="s">
        <v>2410</v>
      </c>
    </row>
    <row r="7" spans="1:11" ht="137.25" customHeight="1" thickBot="1">
      <c r="A7" s="342"/>
      <c r="B7" s="335"/>
      <c r="C7" s="67">
        <v>1.3</v>
      </c>
      <c r="D7" s="67" t="s">
        <v>2412</v>
      </c>
      <c r="E7" s="67" t="s">
        <v>967</v>
      </c>
      <c r="F7" s="265" t="s">
        <v>2413</v>
      </c>
      <c r="G7" s="131"/>
      <c r="H7" s="67" t="s">
        <v>2414</v>
      </c>
      <c r="I7" s="67" t="s">
        <v>2415</v>
      </c>
      <c r="J7" s="67" t="s">
        <v>2409</v>
      </c>
      <c r="K7" s="67" t="s">
        <v>2410</v>
      </c>
    </row>
    <row r="8" spans="1:11" ht="165.75" thickBot="1">
      <c r="A8" s="342"/>
      <c r="B8" s="335"/>
      <c r="C8" s="67">
        <v>1.4</v>
      </c>
      <c r="D8" s="67" t="s">
        <v>2416</v>
      </c>
      <c r="E8" s="67" t="s">
        <v>266</v>
      </c>
      <c r="F8" s="67" t="s">
        <v>2417</v>
      </c>
      <c r="G8" s="171" t="s">
        <v>2418</v>
      </c>
      <c r="H8" s="67" t="s">
        <v>2074</v>
      </c>
      <c r="I8" s="67" t="s">
        <v>2415</v>
      </c>
      <c r="J8" s="67" t="s">
        <v>2419</v>
      </c>
      <c r="K8" s="67" t="s">
        <v>2410</v>
      </c>
    </row>
    <row r="9" spans="1:11" ht="66.75" thickBot="1">
      <c r="A9" s="342"/>
      <c r="B9" s="335"/>
      <c r="C9" s="67">
        <v>1.5</v>
      </c>
      <c r="D9" s="40" t="s">
        <v>2420</v>
      </c>
      <c r="E9" s="40" t="s">
        <v>915</v>
      </c>
      <c r="F9" s="40" t="s">
        <v>2421</v>
      </c>
      <c r="G9" s="40" t="s">
        <v>2422</v>
      </c>
      <c r="H9" s="40" t="s">
        <v>1354</v>
      </c>
      <c r="I9" s="40" t="s">
        <v>2415</v>
      </c>
      <c r="J9" s="40" t="s">
        <v>2419</v>
      </c>
      <c r="K9" s="40" t="s">
        <v>2423</v>
      </c>
    </row>
    <row r="10" spans="1:11" ht="204" customHeight="1" thickBot="1">
      <c r="A10" s="172"/>
      <c r="B10" s="335"/>
      <c r="C10" s="67">
        <v>1.6</v>
      </c>
      <c r="D10" s="67" t="s">
        <v>2424</v>
      </c>
      <c r="E10" s="67" t="s">
        <v>266</v>
      </c>
      <c r="F10" s="265" t="s">
        <v>2425</v>
      </c>
      <c r="G10" s="67" t="s">
        <v>306</v>
      </c>
      <c r="H10" s="67" t="s">
        <v>2426</v>
      </c>
      <c r="I10" s="67" t="s">
        <v>1277</v>
      </c>
      <c r="J10" s="67" t="s">
        <v>2409</v>
      </c>
      <c r="K10" s="67" t="s">
        <v>2410</v>
      </c>
    </row>
  </sheetData>
  <sheetProtection/>
  <mergeCells count="7">
    <mergeCell ref="A5:A9"/>
    <mergeCell ref="B5:B10"/>
    <mergeCell ref="A3:K3"/>
    <mergeCell ref="A1:K1"/>
    <mergeCell ref="A2:K2"/>
    <mergeCell ref="A4:B4"/>
    <mergeCell ref="C4:D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15"/>
  <sheetViews>
    <sheetView zoomScalePageLayoutView="0" workbookViewId="0" topLeftCell="A12">
      <selection activeCell="E12" sqref="E12"/>
    </sheetView>
  </sheetViews>
  <sheetFormatPr defaultColWidth="18.7109375" defaultRowHeight="15"/>
  <cols>
    <col min="1" max="1" width="3.421875" style="2" customWidth="1"/>
    <col min="2" max="2" width="18.7109375" style="2" customWidth="1"/>
    <col min="3" max="3" width="5.28125" style="301" customWidth="1"/>
    <col min="4" max="4" width="18.7109375" style="301" customWidth="1"/>
    <col min="5" max="5" width="10.28125" style="2" customWidth="1"/>
    <col min="6" max="6" width="65.7109375" style="2" customWidth="1"/>
    <col min="7" max="16384" width="18.7109375" style="2" customWidth="1"/>
  </cols>
  <sheetData>
    <row r="1" spans="1:11" s="11" customFormat="1" ht="23.25" customHeight="1">
      <c r="A1" s="344" t="s">
        <v>97</v>
      </c>
      <c r="B1" s="345"/>
      <c r="C1" s="345"/>
      <c r="D1" s="345"/>
      <c r="E1" s="345"/>
      <c r="F1" s="345"/>
      <c r="G1" s="345"/>
      <c r="H1" s="345"/>
      <c r="I1" s="345"/>
      <c r="J1" s="345"/>
      <c r="K1" s="346"/>
    </row>
    <row r="2" spans="1:11" s="10" customFormat="1" ht="31.5" customHeight="1">
      <c r="A2" s="344" t="s">
        <v>89</v>
      </c>
      <c r="B2" s="345"/>
      <c r="C2" s="345"/>
      <c r="D2" s="345"/>
      <c r="E2" s="345"/>
      <c r="F2" s="345"/>
      <c r="G2" s="345"/>
      <c r="H2" s="345"/>
      <c r="I2" s="345"/>
      <c r="J2" s="345"/>
      <c r="K2" s="346"/>
    </row>
    <row r="3" spans="1:11" s="12" customFormat="1" ht="24" customHeight="1" thickBot="1">
      <c r="A3" s="347" t="s">
        <v>0</v>
      </c>
      <c r="B3" s="348"/>
      <c r="C3" s="349" t="s">
        <v>309</v>
      </c>
      <c r="D3" s="349"/>
      <c r="E3" s="349"/>
      <c r="F3" s="349"/>
      <c r="G3" s="349"/>
      <c r="H3" s="349"/>
      <c r="I3" s="349"/>
      <c r="J3" s="349"/>
      <c r="K3" s="350"/>
    </row>
    <row r="4" spans="1:11" s="1" customFormat="1" ht="39.75" customHeight="1" thickBot="1">
      <c r="A4" s="277" t="s">
        <v>310</v>
      </c>
      <c r="B4" s="277" t="s">
        <v>39</v>
      </c>
      <c r="C4" s="277" t="s">
        <v>310</v>
      </c>
      <c r="D4" s="277" t="s">
        <v>311</v>
      </c>
      <c r="E4" s="277" t="s">
        <v>312</v>
      </c>
      <c r="F4" s="277" t="s">
        <v>40</v>
      </c>
      <c r="G4" s="277" t="s">
        <v>41</v>
      </c>
      <c r="H4" s="277" t="s">
        <v>42</v>
      </c>
      <c r="I4" s="277" t="s">
        <v>96</v>
      </c>
      <c r="J4" s="277" t="s">
        <v>126</v>
      </c>
      <c r="K4" s="277" t="s">
        <v>85</v>
      </c>
    </row>
    <row r="5" spans="1:11" ht="231.75" thickBot="1">
      <c r="A5" s="278">
        <v>1</v>
      </c>
      <c r="B5" s="279" t="s">
        <v>3499</v>
      </c>
      <c r="C5" s="280">
        <v>1.1</v>
      </c>
      <c r="D5" s="281" t="s">
        <v>3500</v>
      </c>
      <c r="E5" s="282" t="s">
        <v>307</v>
      </c>
      <c r="F5" s="283" t="s">
        <v>3501</v>
      </c>
      <c r="G5" s="284" t="s">
        <v>3502</v>
      </c>
      <c r="H5" s="282" t="s">
        <v>3503</v>
      </c>
      <c r="I5" s="282" t="s">
        <v>308</v>
      </c>
      <c r="J5" s="282" t="s">
        <v>308</v>
      </c>
      <c r="K5" s="282" t="s">
        <v>313</v>
      </c>
    </row>
    <row r="6" spans="1:11" ht="165.75" thickBot="1">
      <c r="A6" s="278"/>
      <c r="B6" s="285"/>
      <c r="C6" s="280">
        <v>1.2</v>
      </c>
      <c r="D6" s="276" t="s">
        <v>3504</v>
      </c>
      <c r="E6" s="286" t="s">
        <v>307</v>
      </c>
      <c r="F6" s="282" t="s">
        <v>3505</v>
      </c>
      <c r="G6" s="284" t="s">
        <v>3506</v>
      </c>
      <c r="H6" s="282" t="s">
        <v>3507</v>
      </c>
      <c r="I6" s="282" t="s">
        <v>308</v>
      </c>
      <c r="J6" s="282" t="s">
        <v>308</v>
      </c>
      <c r="K6" s="282" t="s">
        <v>313</v>
      </c>
    </row>
    <row r="7" spans="1:11" ht="303.75" customHeight="1" thickBot="1">
      <c r="A7" s="278"/>
      <c r="B7" s="285"/>
      <c r="C7" s="280">
        <v>1.3</v>
      </c>
      <c r="D7" s="281" t="s">
        <v>3508</v>
      </c>
      <c r="E7" s="276" t="s">
        <v>307</v>
      </c>
      <c r="F7" s="282" t="s">
        <v>3509</v>
      </c>
      <c r="G7" s="287" t="s">
        <v>314</v>
      </c>
      <c r="H7" s="282" t="s">
        <v>315</v>
      </c>
      <c r="I7" s="282" t="s">
        <v>308</v>
      </c>
      <c r="J7" s="282" t="s">
        <v>308</v>
      </c>
      <c r="K7" s="282" t="s">
        <v>313</v>
      </c>
    </row>
    <row r="8" spans="1:11" ht="182.25" thickBot="1">
      <c r="A8" s="288">
        <v>2</v>
      </c>
      <c r="B8" s="289" t="s">
        <v>316</v>
      </c>
      <c r="C8" s="290">
        <v>2.1</v>
      </c>
      <c r="D8" s="291" t="s">
        <v>317</v>
      </c>
      <c r="E8" s="276" t="s">
        <v>307</v>
      </c>
      <c r="F8" s="292" t="s">
        <v>3510</v>
      </c>
      <c r="G8" s="281" t="s">
        <v>3511</v>
      </c>
      <c r="H8" s="293" t="s">
        <v>3512</v>
      </c>
      <c r="I8" s="293" t="s">
        <v>3513</v>
      </c>
      <c r="J8" s="294"/>
      <c r="K8" s="294" t="s">
        <v>3514</v>
      </c>
    </row>
    <row r="9" spans="1:11" ht="83.25" thickBot="1">
      <c r="A9" s="288"/>
      <c r="B9" s="289"/>
      <c r="C9" s="290">
        <v>2.2</v>
      </c>
      <c r="D9" s="295" t="s">
        <v>3515</v>
      </c>
      <c r="E9" s="276" t="s">
        <v>307</v>
      </c>
      <c r="F9" s="292" t="s">
        <v>3516</v>
      </c>
      <c r="G9" s="296" t="s">
        <v>3517</v>
      </c>
      <c r="H9" s="293" t="s">
        <v>3518</v>
      </c>
      <c r="I9" s="293" t="s">
        <v>3519</v>
      </c>
      <c r="J9" s="282" t="s">
        <v>308</v>
      </c>
      <c r="K9" s="293" t="s">
        <v>3514</v>
      </c>
    </row>
    <row r="10" spans="1:11" ht="83.25" thickBot="1">
      <c r="A10" s="288"/>
      <c r="B10" s="289"/>
      <c r="C10" s="290">
        <v>2.3</v>
      </c>
      <c r="D10" s="295" t="s">
        <v>3520</v>
      </c>
      <c r="E10" s="276" t="s">
        <v>307</v>
      </c>
      <c r="F10" s="292" t="s">
        <v>3521</v>
      </c>
      <c r="G10" s="281" t="s">
        <v>3522</v>
      </c>
      <c r="H10" s="293" t="s">
        <v>3523</v>
      </c>
      <c r="I10" s="293" t="s">
        <v>3519</v>
      </c>
      <c r="J10" s="282" t="s">
        <v>308</v>
      </c>
      <c r="K10" s="296" t="s">
        <v>3514</v>
      </c>
    </row>
    <row r="11" spans="1:11" ht="149.25" thickBot="1">
      <c r="A11" s="288"/>
      <c r="B11" s="289"/>
      <c r="C11" s="290">
        <v>2.4</v>
      </c>
      <c r="D11" s="297" t="s">
        <v>3524</v>
      </c>
      <c r="E11" s="276" t="s">
        <v>307</v>
      </c>
      <c r="F11" s="292" t="s">
        <v>3525</v>
      </c>
      <c r="G11" s="281" t="s">
        <v>3526</v>
      </c>
      <c r="H11" s="293" t="s">
        <v>3527</v>
      </c>
      <c r="I11" s="293" t="s">
        <v>3528</v>
      </c>
      <c r="J11" s="282" t="s">
        <v>308</v>
      </c>
      <c r="K11" s="293" t="s">
        <v>3514</v>
      </c>
    </row>
    <row r="12" spans="1:11" ht="409.5" thickBot="1">
      <c r="A12" s="278">
        <v>3</v>
      </c>
      <c r="B12" s="298" t="s">
        <v>3529</v>
      </c>
      <c r="C12" s="280">
        <v>3.1</v>
      </c>
      <c r="D12" s="299" t="s">
        <v>3530</v>
      </c>
      <c r="E12" s="299" t="s">
        <v>307</v>
      </c>
      <c r="F12" s="300" t="s">
        <v>3531</v>
      </c>
      <c r="G12" s="281" t="s">
        <v>3532</v>
      </c>
      <c r="H12" s="281" t="s">
        <v>3533</v>
      </c>
      <c r="I12" s="281" t="s">
        <v>3534</v>
      </c>
      <c r="J12" s="282" t="s">
        <v>308</v>
      </c>
      <c r="K12" s="293" t="s">
        <v>3535</v>
      </c>
    </row>
    <row r="13" spans="1:11" ht="116.25" thickBot="1">
      <c r="A13" s="288"/>
      <c r="B13" s="289"/>
      <c r="C13" s="280">
        <v>3.2</v>
      </c>
      <c r="D13" s="299" t="s">
        <v>3536</v>
      </c>
      <c r="E13" s="276" t="s">
        <v>307</v>
      </c>
      <c r="F13" s="300" t="s">
        <v>3537</v>
      </c>
      <c r="G13" s="281" t="s">
        <v>268</v>
      </c>
      <c r="H13" s="281"/>
      <c r="I13" s="296"/>
      <c r="J13" s="282" t="s">
        <v>308</v>
      </c>
      <c r="K13" s="276" t="s">
        <v>3514</v>
      </c>
    </row>
    <row r="14" spans="7:9" ht="15">
      <c r="G14" s="302"/>
      <c r="H14" s="302"/>
      <c r="I14" s="302"/>
    </row>
    <row r="15" spans="7:9" ht="15">
      <c r="G15" s="302"/>
      <c r="H15" s="302"/>
      <c r="I15" s="302"/>
    </row>
  </sheetData>
  <sheetProtection/>
  <mergeCells count="4">
    <mergeCell ref="A1:K1"/>
    <mergeCell ref="A2:K2"/>
    <mergeCell ref="A3:B3"/>
    <mergeCell ref="C3:K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V23"/>
  <sheetViews>
    <sheetView showGridLines="0" zoomScalePageLayoutView="0" workbookViewId="0" topLeftCell="A22">
      <selection activeCell="K23" sqref="K23"/>
    </sheetView>
  </sheetViews>
  <sheetFormatPr defaultColWidth="9.140625" defaultRowHeight="15"/>
  <cols>
    <col min="1" max="1" width="3.28125" style="28" customWidth="1"/>
    <col min="2" max="2" width="25.7109375" style="28" customWidth="1"/>
    <col min="3" max="3" width="5.00390625" style="28" customWidth="1"/>
    <col min="4" max="4" width="19.00390625" style="28" customWidth="1"/>
    <col min="5" max="5" width="13.8515625" style="28" customWidth="1"/>
    <col min="6" max="6" width="38.28125" style="28" customWidth="1"/>
    <col min="7" max="7" width="14.140625" style="28" customWidth="1"/>
    <col min="8" max="8" width="14.28125" style="28" customWidth="1"/>
    <col min="9" max="9" width="10.421875" style="28" customWidth="1"/>
    <col min="10" max="10" width="11.7109375" style="28" customWidth="1"/>
    <col min="11" max="11" width="15.7109375" style="28" customWidth="1"/>
    <col min="12" max="16384" width="9.140625" style="28" customWidth="1"/>
  </cols>
  <sheetData>
    <row r="1" spans="1:11" ht="21" thickBot="1">
      <c r="A1" s="337" t="s">
        <v>97</v>
      </c>
      <c r="B1" s="337"/>
      <c r="C1" s="337"/>
      <c r="D1" s="337"/>
      <c r="E1" s="337"/>
      <c r="F1" s="337"/>
      <c r="G1" s="337"/>
      <c r="H1" s="337"/>
      <c r="I1" s="337"/>
      <c r="J1" s="337"/>
      <c r="K1" s="337"/>
    </row>
    <row r="2" spans="1:11" ht="19.5" thickBot="1">
      <c r="A2" s="338" t="s">
        <v>89</v>
      </c>
      <c r="B2" s="338"/>
      <c r="C2" s="338"/>
      <c r="D2" s="338"/>
      <c r="E2" s="338"/>
      <c r="F2" s="338"/>
      <c r="G2" s="338"/>
      <c r="H2" s="338"/>
      <c r="I2" s="338"/>
      <c r="J2" s="338"/>
      <c r="K2" s="338"/>
    </row>
    <row r="3" spans="1:11" ht="19.5" thickBot="1">
      <c r="A3" s="339" t="s">
        <v>318</v>
      </c>
      <c r="B3" s="340"/>
      <c r="C3" s="340" t="s">
        <v>318</v>
      </c>
      <c r="D3" s="340"/>
      <c r="E3" s="340"/>
      <c r="F3" s="340"/>
      <c r="G3" s="340"/>
      <c r="H3" s="340"/>
      <c r="I3" s="340"/>
      <c r="J3" s="340"/>
      <c r="K3" s="341"/>
    </row>
    <row r="4" spans="1:256" ht="75" customHeight="1" thickBot="1">
      <c r="A4" s="351" t="s">
        <v>319</v>
      </c>
      <c r="B4" s="351"/>
      <c r="C4" s="351" t="s">
        <v>320</v>
      </c>
      <c r="D4" s="351"/>
      <c r="E4" s="174" t="str">
        <f>'[1]Tabela A'!F3</f>
        <v>Afati Kohor </v>
      </c>
      <c r="F4" s="174" t="str">
        <f>'[1]Tabela A'!G3</f>
        <v>Treguesi i matjes</v>
      </c>
      <c r="G4" s="174" t="str">
        <f>'[1]Tabela A'!H3</f>
        <v>Kosto finaciare</v>
      </c>
      <c r="H4" s="174" t="str">
        <f>'[1]Tabela A'!I3</f>
        <v>Institucionet e përfshira</v>
      </c>
      <c r="I4" s="174" t="s">
        <v>96</v>
      </c>
      <c r="J4" s="174" t="s">
        <v>126</v>
      </c>
      <c r="K4" s="174" t="s">
        <v>321</v>
      </c>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11" ht="66.75" thickBot="1">
      <c r="A5" s="342"/>
      <c r="B5" s="342" t="s">
        <v>2428</v>
      </c>
      <c r="C5" s="68">
        <v>1.1</v>
      </c>
      <c r="D5" s="38" t="s">
        <v>2429</v>
      </c>
      <c r="E5" s="38" t="s">
        <v>916</v>
      </c>
      <c r="F5" s="38" t="s">
        <v>2431</v>
      </c>
      <c r="G5" s="127">
        <v>31600</v>
      </c>
      <c r="H5" s="68" t="s">
        <v>322</v>
      </c>
      <c r="I5" s="68"/>
      <c r="J5" s="68"/>
      <c r="K5" s="68" t="s">
        <v>1789</v>
      </c>
    </row>
    <row r="6" spans="1:11" ht="264.75" thickBot="1">
      <c r="A6" s="342"/>
      <c r="B6" s="342"/>
      <c r="C6" s="68">
        <v>1.2</v>
      </c>
      <c r="D6" s="68" t="s">
        <v>2430</v>
      </c>
      <c r="E6" s="68" t="s">
        <v>266</v>
      </c>
      <c r="F6" s="68" t="s">
        <v>2432</v>
      </c>
      <c r="G6" s="39">
        <v>10400</v>
      </c>
      <c r="H6" s="68" t="s">
        <v>2433</v>
      </c>
      <c r="I6" s="68" t="s">
        <v>324</v>
      </c>
      <c r="J6" s="38"/>
      <c r="K6" s="68" t="s">
        <v>1789</v>
      </c>
    </row>
    <row r="7" spans="1:11" ht="70.5" customHeight="1" thickBot="1">
      <c r="A7" s="342"/>
      <c r="B7" s="342"/>
      <c r="C7" s="68">
        <v>1.3</v>
      </c>
      <c r="D7" s="68" t="s">
        <v>2434</v>
      </c>
      <c r="E7" s="68" t="s">
        <v>325</v>
      </c>
      <c r="F7" s="68" t="s">
        <v>2435</v>
      </c>
      <c r="G7" s="39">
        <v>7500</v>
      </c>
      <c r="H7" s="68" t="s">
        <v>326</v>
      </c>
      <c r="I7" s="68" t="s">
        <v>327</v>
      </c>
      <c r="J7" s="38"/>
      <c r="K7" s="38"/>
    </row>
    <row r="8" spans="1:11" ht="264.75" thickBot="1">
      <c r="A8" s="342">
        <v>2</v>
      </c>
      <c r="B8" s="342" t="s">
        <v>2436</v>
      </c>
      <c r="C8" s="68">
        <v>2.1</v>
      </c>
      <c r="D8" s="68" t="s">
        <v>2437</v>
      </c>
      <c r="E8" s="68" t="s">
        <v>271</v>
      </c>
      <c r="F8" s="68" t="s">
        <v>2438</v>
      </c>
      <c r="G8" s="39">
        <v>15000</v>
      </c>
      <c r="H8" s="69" t="s">
        <v>328</v>
      </c>
      <c r="I8" s="68" t="s">
        <v>2439</v>
      </c>
      <c r="J8" s="68"/>
      <c r="K8" s="68" t="s">
        <v>1789</v>
      </c>
    </row>
    <row r="9" spans="1:11" ht="108.75" customHeight="1" thickBot="1">
      <c r="A9" s="342"/>
      <c r="B9" s="342"/>
      <c r="C9" s="68">
        <v>2.2</v>
      </c>
      <c r="D9" s="68" t="s">
        <v>2440</v>
      </c>
      <c r="E9" s="68" t="s">
        <v>325</v>
      </c>
      <c r="F9" s="68" t="s">
        <v>2441</v>
      </c>
      <c r="G9" s="39">
        <v>5000</v>
      </c>
      <c r="H9" s="69" t="s">
        <v>2442</v>
      </c>
      <c r="I9" s="68" t="s">
        <v>2439</v>
      </c>
      <c r="J9" s="68"/>
      <c r="K9" s="68" t="s">
        <v>1789</v>
      </c>
    </row>
    <row r="10" spans="1:11" ht="264.75" thickBot="1">
      <c r="A10" s="342"/>
      <c r="B10" s="342"/>
      <c r="C10" s="68">
        <v>2.3</v>
      </c>
      <c r="D10" s="68" t="s">
        <v>2443</v>
      </c>
      <c r="E10" s="68" t="s">
        <v>271</v>
      </c>
      <c r="F10" s="68" t="s">
        <v>2444</v>
      </c>
      <c r="G10" s="175" t="s">
        <v>329</v>
      </c>
      <c r="H10" s="69" t="s">
        <v>2445</v>
      </c>
      <c r="I10" s="69" t="s">
        <v>2439</v>
      </c>
      <c r="J10" s="68"/>
      <c r="K10" s="68" t="s">
        <v>1789</v>
      </c>
    </row>
    <row r="11" spans="1:18" ht="409.5" customHeight="1" thickBot="1">
      <c r="A11" s="342">
        <v>3</v>
      </c>
      <c r="B11" s="342" t="s">
        <v>2446</v>
      </c>
      <c r="C11" s="68">
        <v>3.1</v>
      </c>
      <c r="D11" s="36" t="s">
        <v>2447</v>
      </c>
      <c r="E11" s="68" t="s">
        <v>271</v>
      </c>
      <c r="F11" s="68" t="s">
        <v>2448</v>
      </c>
      <c r="G11" s="67" t="s">
        <v>330</v>
      </c>
      <c r="H11" s="67" t="s">
        <v>331</v>
      </c>
      <c r="I11" s="68" t="s">
        <v>324</v>
      </c>
      <c r="J11" s="68"/>
      <c r="K11" s="68" t="s">
        <v>323</v>
      </c>
      <c r="R11" s="30"/>
    </row>
    <row r="12" spans="1:11" ht="248.25" thickBot="1">
      <c r="A12" s="342"/>
      <c r="B12" s="342"/>
      <c r="C12" s="68">
        <v>3.2</v>
      </c>
      <c r="D12" s="36" t="s">
        <v>2451</v>
      </c>
      <c r="E12" s="68" t="s">
        <v>271</v>
      </c>
      <c r="F12" s="51" t="s">
        <v>2452</v>
      </c>
      <c r="G12" s="68" t="s">
        <v>268</v>
      </c>
      <c r="H12" s="68" t="s">
        <v>2453</v>
      </c>
      <c r="I12" s="68" t="s">
        <v>2449</v>
      </c>
      <c r="J12" s="68"/>
      <c r="K12" s="38" t="s">
        <v>1789</v>
      </c>
    </row>
    <row r="13" spans="1:11" ht="66.75" thickBot="1">
      <c r="A13" s="342"/>
      <c r="B13" s="342"/>
      <c r="C13" s="68">
        <v>3.3</v>
      </c>
      <c r="D13" s="36" t="s">
        <v>2450</v>
      </c>
      <c r="E13" s="68" t="s">
        <v>332</v>
      </c>
      <c r="F13" s="68" t="s">
        <v>2454</v>
      </c>
      <c r="G13" s="68" t="s">
        <v>333</v>
      </c>
      <c r="H13" s="68" t="s">
        <v>322</v>
      </c>
      <c r="I13" s="68"/>
      <c r="J13" s="68"/>
      <c r="K13" s="38"/>
    </row>
    <row r="14" spans="1:11" ht="116.25" thickBot="1">
      <c r="A14" s="342"/>
      <c r="B14" s="342"/>
      <c r="C14" s="68">
        <v>3.4</v>
      </c>
      <c r="D14" s="36" t="s">
        <v>2455</v>
      </c>
      <c r="E14" s="68" t="s">
        <v>271</v>
      </c>
      <c r="F14" s="176" t="s">
        <v>2456</v>
      </c>
      <c r="G14" s="68" t="s">
        <v>334</v>
      </c>
      <c r="H14" s="68" t="s">
        <v>2457</v>
      </c>
      <c r="I14" s="68"/>
      <c r="J14" s="68"/>
      <c r="K14" s="38" t="s">
        <v>2458</v>
      </c>
    </row>
    <row r="15" spans="1:11" ht="165.75" thickBot="1">
      <c r="A15" s="342"/>
      <c r="B15" s="342"/>
      <c r="C15" s="68">
        <v>3.5</v>
      </c>
      <c r="D15" s="68" t="s">
        <v>2459</v>
      </c>
      <c r="E15" s="68" t="s">
        <v>271</v>
      </c>
      <c r="F15" s="177" t="s">
        <v>2460</v>
      </c>
      <c r="G15" s="39" t="s">
        <v>335</v>
      </c>
      <c r="H15" s="68" t="s">
        <v>2461</v>
      </c>
      <c r="I15" s="68"/>
      <c r="J15" s="68"/>
      <c r="K15" s="38" t="s">
        <v>2458</v>
      </c>
    </row>
    <row r="16" spans="1:11" ht="132.75" thickBot="1">
      <c r="A16" s="342"/>
      <c r="B16" s="342"/>
      <c r="C16" s="68">
        <v>3.6</v>
      </c>
      <c r="D16" s="68" t="s">
        <v>2462</v>
      </c>
      <c r="E16" s="68" t="s">
        <v>271</v>
      </c>
      <c r="F16" s="68" t="s">
        <v>2463</v>
      </c>
      <c r="G16" s="178">
        <v>6000</v>
      </c>
      <c r="H16" s="68" t="s">
        <v>2464</v>
      </c>
      <c r="I16" s="68" t="s">
        <v>1758</v>
      </c>
      <c r="J16" s="68"/>
      <c r="K16" s="38" t="s">
        <v>2458</v>
      </c>
    </row>
    <row r="17" spans="1:11" ht="215.25" thickBot="1">
      <c r="A17" s="342">
        <v>4</v>
      </c>
      <c r="B17" s="342" t="s">
        <v>2465</v>
      </c>
      <c r="C17" s="68">
        <v>4.1</v>
      </c>
      <c r="D17" s="68" t="s">
        <v>2466</v>
      </c>
      <c r="E17" s="68" t="s">
        <v>271</v>
      </c>
      <c r="F17" s="68" t="s">
        <v>2467</v>
      </c>
      <c r="G17" s="39">
        <v>108000</v>
      </c>
      <c r="H17" s="68" t="s">
        <v>2468</v>
      </c>
      <c r="I17" s="39"/>
      <c r="J17" s="39"/>
      <c r="K17" s="68" t="s">
        <v>2458</v>
      </c>
    </row>
    <row r="18" spans="1:11" ht="132.75" thickBot="1">
      <c r="A18" s="342"/>
      <c r="B18" s="342"/>
      <c r="C18" s="68">
        <v>4.2</v>
      </c>
      <c r="D18" s="68" t="s">
        <v>2469</v>
      </c>
      <c r="E18" s="68" t="s">
        <v>271</v>
      </c>
      <c r="F18" s="68" t="s">
        <v>2470</v>
      </c>
      <c r="G18" s="179">
        <v>28000</v>
      </c>
      <c r="H18" s="68" t="s">
        <v>2471</v>
      </c>
      <c r="I18" s="39" t="s">
        <v>1758</v>
      </c>
      <c r="J18" s="39"/>
      <c r="K18" s="68" t="s">
        <v>2458</v>
      </c>
    </row>
    <row r="19" spans="1:11" ht="83.25" thickBot="1">
      <c r="A19" s="342"/>
      <c r="B19" s="342"/>
      <c r="C19" s="68">
        <v>4.3</v>
      </c>
      <c r="D19" s="68" t="s">
        <v>2472</v>
      </c>
      <c r="E19" s="68" t="s">
        <v>299</v>
      </c>
      <c r="F19" s="68" t="s">
        <v>2473</v>
      </c>
      <c r="G19" s="39">
        <v>56000</v>
      </c>
      <c r="H19" s="68" t="s">
        <v>2474</v>
      </c>
      <c r="I19" s="68"/>
      <c r="J19" s="68"/>
      <c r="K19" s="68" t="s">
        <v>2458</v>
      </c>
    </row>
    <row r="20" spans="1:11" ht="83.25" thickBot="1">
      <c r="A20" s="342"/>
      <c r="B20" s="342"/>
      <c r="C20" s="68">
        <v>4.4</v>
      </c>
      <c r="D20" s="68" t="s">
        <v>2475</v>
      </c>
      <c r="E20" s="68" t="s">
        <v>336</v>
      </c>
      <c r="F20" s="264" t="s">
        <v>2476</v>
      </c>
      <c r="G20" s="179">
        <v>56000</v>
      </c>
      <c r="H20" s="68" t="s">
        <v>337</v>
      </c>
      <c r="I20" s="68"/>
      <c r="J20" s="68"/>
      <c r="K20" s="68" t="s">
        <v>2458</v>
      </c>
    </row>
    <row r="21" spans="1:11" ht="231.75" thickBot="1">
      <c r="A21" s="342"/>
      <c r="B21" s="342"/>
      <c r="C21" s="68">
        <v>4.5</v>
      </c>
      <c r="D21" s="68" t="s">
        <v>2477</v>
      </c>
      <c r="E21" s="68" t="s">
        <v>299</v>
      </c>
      <c r="F21" s="68" t="s">
        <v>2478</v>
      </c>
      <c r="G21" s="68" t="s">
        <v>338</v>
      </c>
      <c r="H21" s="68" t="s">
        <v>322</v>
      </c>
      <c r="I21" s="68"/>
      <c r="J21" s="68"/>
      <c r="K21" s="68" t="s">
        <v>2458</v>
      </c>
    </row>
    <row r="22" spans="1:11" ht="116.25" thickBot="1">
      <c r="A22" s="342">
        <v>5</v>
      </c>
      <c r="B22" s="342" t="s">
        <v>2479</v>
      </c>
      <c r="C22" s="68">
        <v>5.1</v>
      </c>
      <c r="D22" s="68" t="s">
        <v>2480</v>
      </c>
      <c r="E22" s="68" t="s">
        <v>271</v>
      </c>
      <c r="F22" s="68" t="s">
        <v>2481</v>
      </c>
      <c r="G22" s="39" t="s">
        <v>339</v>
      </c>
      <c r="H22" s="68" t="s">
        <v>2482</v>
      </c>
      <c r="I22" s="68"/>
      <c r="J22" s="68"/>
      <c r="K22" s="68" t="s">
        <v>2458</v>
      </c>
    </row>
    <row r="23" spans="1:11" ht="314.25" thickBot="1">
      <c r="A23" s="342"/>
      <c r="B23" s="342"/>
      <c r="C23" s="68">
        <v>5.2</v>
      </c>
      <c r="D23" s="68" t="s">
        <v>2483</v>
      </c>
      <c r="E23" s="68" t="s">
        <v>271</v>
      </c>
      <c r="F23" s="68" t="s">
        <v>2484</v>
      </c>
      <c r="G23" s="139">
        <v>112064.72</v>
      </c>
      <c r="H23" s="68" t="s">
        <v>2485</v>
      </c>
      <c r="I23" s="68" t="s">
        <v>2439</v>
      </c>
      <c r="J23" s="68"/>
      <c r="K23" s="38" t="s">
        <v>2458</v>
      </c>
    </row>
  </sheetData>
  <sheetProtection/>
  <mergeCells count="15">
    <mergeCell ref="B8:B10"/>
    <mergeCell ref="A1:K1"/>
    <mergeCell ref="A2:K2"/>
    <mergeCell ref="A4:B4"/>
    <mergeCell ref="C4:D4"/>
    <mergeCell ref="A3:K3"/>
    <mergeCell ref="A5:A7"/>
    <mergeCell ref="B5:B7"/>
    <mergeCell ref="A8:A10"/>
    <mergeCell ref="A11:A16"/>
    <mergeCell ref="A17:A21"/>
    <mergeCell ref="A22:A23"/>
    <mergeCell ref="B22:B23"/>
    <mergeCell ref="B17:B21"/>
    <mergeCell ref="B11:B1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V26"/>
  <sheetViews>
    <sheetView showGridLines="0" zoomScalePageLayoutView="0" workbookViewId="0" topLeftCell="A25">
      <selection activeCell="G23" sqref="G23"/>
    </sheetView>
  </sheetViews>
  <sheetFormatPr defaultColWidth="9.140625" defaultRowHeight="15"/>
  <cols>
    <col min="1" max="1" width="3.28125" style="19" customWidth="1"/>
    <col min="2" max="2" width="21.28125" style="19" customWidth="1"/>
    <col min="3" max="3" width="5.00390625" style="19" customWidth="1"/>
    <col min="4" max="4" width="19.00390625" style="19" customWidth="1"/>
    <col min="5" max="5" width="16.7109375" style="19" customWidth="1"/>
    <col min="6" max="6" width="31.28125" style="19" customWidth="1"/>
    <col min="7" max="7" width="14.140625" style="19" customWidth="1"/>
    <col min="8" max="8" width="14.28125" style="19" customWidth="1"/>
    <col min="9" max="9" width="10.421875" style="19" customWidth="1"/>
    <col min="10" max="10" width="11.7109375" style="19" customWidth="1"/>
    <col min="11" max="11" width="15.7109375" style="19" customWidth="1"/>
    <col min="12" max="16384" width="9.140625" style="19" customWidth="1"/>
  </cols>
  <sheetData>
    <row r="1" spans="1:11" ht="21" thickBot="1">
      <c r="A1" s="337" t="s">
        <v>97</v>
      </c>
      <c r="B1" s="337"/>
      <c r="C1" s="337"/>
      <c r="D1" s="337"/>
      <c r="E1" s="337"/>
      <c r="F1" s="337"/>
      <c r="G1" s="337"/>
      <c r="H1" s="337"/>
      <c r="I1" s="337"/>
      <c r="J1" s="337"/>
      <c r="K1" s="337"/>
    </row>
    <row r="2" spans="1:11" ht="19.5" thickBot="1">
      <c r="A2" s="338" t="s">
        <v>89</v>
      </c>
      <c r="B2" s="338"/>
      <c r="C2" s="338"/>
      <c r="D2" s="338"/>
      <c r="E2" s="338"/>
      <c r="F2" s="338"/>
      <c r="G2" s="338"/>
      <c r="H2" s="338"/>
      <c r="I2" s="338"/>
      <c r="J2" s="338"/>
      <c r="K2" s="338"/>
    </row>
    <row r="3" spans="1:11" ht="19.5" thickBot="1">
      <c r="A3" s="339" t="s">
        <v>293</v>
      </c>
      <c r="B3" s="340"/>
      <c r="C3" s="340"/>
      <c r="D3" s="340"/>
      <c r="E3" s="340"/>
      <c r="F3" s="340"/>
      <c r="G3" s="340"/>
      <c r="H3" s="340"/>
      <c r="I3" s="340"/>
      <c r="J3" s="340"/>
      <c r="K3" s="341"/>
    </row>
    <row r="4" spans="1:256" ht="75" customHeight="1" thickBot="1">
      <c r="A4" s="353" t="str">
        <f>'[1]Tabela A'!B3</f>
        <v>Objektivi </v>
      </c>
      <c r="B4" s="353"/>
      <c r="C4" s="353" t="str">
        <f>'[1]Tabela A'!D3</f>
        <v>Aktivitetet </v>
      </c>
      <c r="D4" s="353"/>
      <c r="E4" s="180" t="str">
        <f>'[1]Tabela A'!F3</f>
        <v>Afati Kohor </v>
      </c>
      <c r="F4" s="180" t="str">
        <f>'[1]Tabela A'!G3</f>
        <v>Treguesi i matjes</v>
      </c>
      <c r="G4" s="180" t="str">
        <f>'[1]Tabela A'!H3</f>
        <v>Kosto finaciare</v>
      </c>
      <c r="H4" s="180" t="str">
        <f>'[1]Tabela A'!I3</f>
        <v>Institucionet e përfshira</v>
      </c>
      <c r="I4" s="180" t="s">
        <v>96</v>
      </c>
      <c r="J4" s="180" t="s">
        <v>126</v>
      </c>
      <c r="K4" s="180" t="s">
        <v>85</v>
      </c>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11" ht="268.5" thickBot="1">
      <c r="A5" s="352">
        <v>1</v>
      </c>
      <c r="B5" s="352" t="s">
        <v>2486</v>
      </c>
      <c r="C5" s="177" t="s">
        <v>983</v>
      </c>
      <c r="D5" s="181" t="s">
        <v>2487</v>
      </c>
      <c r="E5" s="182" t="s">
        <v>266</v>
      </c>
      <c r="F5" s="181" t="s">
        <v>2488</v>
      </c>
      <c r="G5" s="183" t="s">
        <v>993</v>
      </c>
      <c r="H5" s="182" t="s">
        <v>2575</v>
      </c>
      <c r="I5" s="181" t="s">
        <v>2489</v>
      </c>
      <c r="J5" s="181"/>
      <c r="K5" s="181" t="s">
        <v>2490</v>
      </c>
    </row>
    <row r="6" spans="1:11" ht="315.75" thickBot="1">
      <c r="A6" s="352"/>
      <c r="B6" s="352"/>
      <c r="C6" s="177" t="s">
        <v>352</v>
      </c>
      <c r="D6" s="181" t="s">
        <v>353</v>
      </c>
      <c r="E6" s="182" t="s">
        <v>266</v>
      </c>
      <c r="F6" s="181" t="s">
        <v>2491</v>
      </c>
      <c r="G6" s="181" t="s">
        <v>984</v>
      </c>
      <c r="H6" s="182" t="s">
        <v>2492</v>
      </c>
      <c r="I6" s="181" t="s">
        <v>2493</v>
      </c>
      <c r="J6" s="181"/>
      <c r="K6" s="181" t="s">
        <v>2494</v>
      </c>
    </row>
    <row r="7" spans="1:11" ht="158.25" thickBot="1">
      <c r="A7" s="352"/>
      <c r="B7" s="352"/>
      <c r="C7" s="177">
        <v>1.3</v>
      </c>
      <c r="D7" s="181" t="s">
        <v>2495</v>
      </c>
      <c r="E7" s="182" t="s">
        <v>998</v>
      </c>
      <c r="F7" s="181" t="s">
        <v>2497</v>
      </c>
      <c r="G7" s="181" t="s">
        <v>268</v>
      </c>
      <c r="H7" s="181" t="s">
        <v>354</v>
      </c>
      <c r="I7" s="181"/>
      <c r="J7" s="181"/>
      <c r="K7" s="181" t="s">
        <v>2496</v>
      </c>
    </row>
    <row r="8" spans="1:11" ht="205.5" thickBot="1">
      <c r="A8" s="352"/>
      <c r="B8" s="352"/>
      <c r="C8" s="177">
        <v>1.4</v>
      </c>
      <c r="D8" s="181" t="s">
        <v>2498</v>
      </c>
      <c r="E8" s="182" t="s">
        <v>914</v>
      </c>
      <c r="F8" s="181" t="s">
        <v>2499</v>
      </c>
      <c r="G8" s="181" t="s">
        <v>355</v>
      </c>
      <c r="H8" s="182" t="s">
        <v>2500</v>
      </c>
      <c r="I8" s="181"/>
      <c r="J8" s="181"/>
      <c r="K8" s="181" t="s">
        <v>2501</v>
      </c>
    </row>
    <row r="9" spans="1:11" ht="205.5" thickBot="1">
      <c r="A9" s="352"/>
      <c r="B9" s="352"/>
      <c r="C9" s="177" t="s">
        <v>356</v>
      </c>
      <c r="D9" s="181" t="s">
        <v>2502</v>
      </c>
      <c r="E9" s="182" t="s">
        <v>266</v>
      </c>
      <c r="F9" s="181" t="s">
        <v>2503</v>
      </c>
      <c r="G9" s="184">
        <v>1202280</v>
      </c>
      <c r="H9" s="182" t="s">
        <v>2508</v>
      </c>
      <c r="I9" s="181" t="s">
        <v>2504</v>
      </c>
      <c r="J9" s="181"/>
      <c r="K9" s="181" t="s">
        <v>2505</v>
      </c>
    </row>
    <row r="10" spans="1:11" ht="215.25" customHeight="1" thickBot="1">
      <c r="A10" s="352"/>
      <c r="B10" s="352"/>
      <c r="C10" s="177" t="s">
        <v>358</v>
      </c>
      <c r="D10" s="181" t="s">
        <v>2506</v>
      </c>
      <c r="E10" s="182" t="s">
        <v>266</v>
      </c>
      <c r="F10" s="181" t="s">
        <v>2507</v>
      </c>
      <c r="G10" s="184">
        <v>15000</v>
      </c>
      <c r="H10" s="182" t="s">
        <v>2508</v>
      </c>
      <c r="I10" s="181" t="s">
        <v>2509</v>
      </c>
      <c r="J10" s="181"/>
      <c r="K10" s="181" t="s">
        <v>2510</v>
      </c>
    </row>
    <row r="11" spans="1:18" ht="409.5" customHeight="1" thickBot="1">
      <c r="A11" s="354">
        <v>2</v>
      </c>
      <c r="B11" s="352" t="s">
        <v>2511</v>
      </c>
      <c r="C11" s="177" t="s">
        <v>359</v>
      </c>
      <c r="D11" s="181" t="s">
        <v>2512</v>
      </c>
      <c r="E11" s="182" t="s">
        <v>266</v>
      </c>
      <c r="F11" s="181" t="s">
        <v>2513</v>
      </c>
      <c r="G11" s="177" t="s">
        <v>360</v>
      </c>
      <c r="H11" s="182" t="s">
        <v>2514</v>
      </c>
      <c r="I11" s="182" t="s">
        <v>2515</v>
      </c>
      <c r="J11" s="181"/>
      <c r="K11" s="181" t="s">
        <v>2516</v>
      </c>
      <c r="R11" s="32"/>
    </row>
    <row r="12" spans="1:11" ht="218.25" customHeight="1" thickBot="1">
      <c r="A12" s="354"/>
      <c r="B12" s="352"/>
      <c r="C12" s="177">
        <v>2.2</v>
      </c>
      <c r="D12" s="177" t="s">
        <v>2517</v>
      </c>
      <c r="E12" s="182" t="s">
        <v>266</v>
      </c>
      <c r="F12" s="177" t="s">
        <v>2518</v>
      </c>
      <c r="G12" s="177" t="s">
        <v>1806</v>
      </c>
      <c r="H12" s="182" t="s">
        <v>2514</v>
      </c>
      <c r="I12" s="182" t="s">
        <v>2519</v>
      </c>
      <c r="J12" s="181"/>
      <c r="K12" s="181" t="s">
        <v>2516</v>
      </c>
    </row>
    <row r="13" spans="1:11" ht="174" thickBot="1">
      <c r="A13" s="354"/>
      <c r="B13" s="352"/>
      <c r="C13" s="177">
        <v>2.3</v>
      </c>
      <c r="D13" s="181" t="s">
        <v>2520</v>
      </c>
      <c r="E13" s="182" t="s">
        <v>266</v>
      </c>
      <c r="F13" s="177" t="s">
        <v>2521</v>
      </c>
      <c r="G13" s="185" t="s">
        <v>1467</v>
      </c>
      <c r="H13" s="182" t="s">
        <v>2522</v>
      </c>
      <c r="I13" s="182"/>
      <c r="J13" s="181"/>
      <c r="K13" s="181" t="s">
        <v>2523</v>
      </c>
    </row>
    <row r="14" spans="1:11" ht="128.25" customHeight="1" thickBot="1">
      <c r="A14" s="354"/>
      <c r="B14" s="352"/>
      <c r="C14" s="177">
        <v>2.4</v>
      </c>
      <c r="D14" s="181" t="s">
        <v>2524</v>
      </c>
      <c r="E14" s="182" t="s">
        <v>914</v>
      </c>
      <c r="F14" s="181" t="s">
        <v>2525</v>
      </c>
      <c r="G14" s="185" t="s">
        <v>1467</v>
      </c>
      <c r="H14" s="182" t="s">
        <v>2576</v>
      </c>
      <c r="I14" s="181"/>
      <c r="J14" s="181"/>
      <c r="K14" s="181" t="s">
        <v>2526</v>
      </c>
    </row>
    <row r="15" spans="1:11" ht="189.75" thickBot="1">
      <c r="A15" s="354"/>
      <c r="B15" s="352"/>
      <c r="C15" s="177">
        <v>2.5</v>
      </c>
      <c r="D15" s="181" t="s">
        <v>2527</v>
      </c>
      <c r="E15" s="182" t="s">
        <v>266</v>
      </c>
      <c r="F15" s="181" t="s">
        <v>2528</v>
      </c>
      <c r="G15" s="185" t="s">
        <v>1467</v>
      </c>
      <c r="H15" s="182" t="s">
        <v>2529</v>
      </c>
      <c r="I15" s="181" t="s">
        <v>2530</v>
      </c>
      <c r="J15" s="181"/>
      <c r="K15" s="181" t="s">
        <v>2531</v>
      </c>
    </row>
    <row r="16" spans="1:11" ht="331.5" thickBot="1">
      <c r="A16" s="352">
        <v>3</v>
      </c>
      <c r="B16" s="352" t="s">
        <v>361</v>
      </c>
      <c r="C16" s="177">
        <v>3.1</v>
      </c>
      <c r="D16" s="181" t="s">
        <v>362</v>
      </c>
      <c r="E16" s="182" t="s">
        <v>997</v>
      </c>
      <c r="F16" s="181" t="s">
        <v>2532</v>
      </c>
      <c r="G16" s="181" t="s">
        <v>1467</v>
      </c>
      <c r="H16" s="181" t="s">
        <v>2533</v>
      </c>
      <c r="I16" s="181"/>
      <c r="J16" s="181"/>
      <c r="K16" s="181" t="s">
        <v>2534</v>
      </c>
    </row>
    <row r="17" spans="1:11" ht="252.75" thickBot="1">
      <c r="A17" s="352"/>
      <c r="B17" s="352"/>
      <c r="C17" s="177">
        <v>3.2</v>
      </c>
      <c r="D17" s="181" t="s">
        <v>2535</v>
      </c>
      <c r="E17" s="182" t="s">
        <v>756</v>
      </c>
      <c r="F17" s="181" t="s">
        <v>2536</v>
      </c>
      <c r="G17" s="181" t="s">
        <v>1467</v>
      </c>
      <c r="H17" s="181" t="s">
        <v>2533</v>
      </c>
      <c r="I17" s="181"/>
      <c r="J17" s="181"/>
      <c r="K17" s="181" t="s">
        <v>2537</v>
      </c>
    </row>
    <row r="18" spans="1:11" ht="158.25" thickBot="1">
      <c r="A18" s="352"/>
      <c r="B18" s="352"/>
      <c r="C18" s="177" t="s">
        <v>363</v>
      </c>
      <c r="D18" s="181" t="s">
        <v>2538</v>
      </c>
      <c r="E18" s="182" t="s">
        <v>996</v>
      </c>
      <c r="F18" s="181" t="s">
        <v>2539</v>
      </c>
      <c r="G18" s="181" t="s">
        <v>1467</v>
      </c>
      <c r="H18" s="182" t="s">
        <v>2540</v>
      </c>
      <c r="I18" s="181"/>
      <c r="J18" s="181"/>
      <c r="K18" s="181" t="s">
        <v>2496</v>
      </c>
    </row>
    <row r="19" spans="1:11" ht="268.5" thickBot="1">
      <c r="A19" s="352"/>
      <c r="B19" s="352"/>
      <c r="C19" s="177">
        <v>3.4</v>
      </c>
      <c r="D19" s="181" t="s">
        <v>2541</v>
      </c>
      <c r="E19" s="181" t="s">
        <v>915</v>
      </c>
      <c r="F19" s="181" t="s">
        <v>1022</v>
      </c>
      <c r="G19" s="181" t="s">
        <v>2577</v>
      </c>
      <c r="H19" s="182" t="s">
        <v>2542</v>
      </c>
      <c r="I19" s="181" t="s">
        <v>364</v>
      </c>
      <c r="J19" s="181" t="s">
        <v>365</v>
      </c>
      <c r="K19" s="181" t="s">
        <v>2543</v>
      </c>
    </row>
    <row r="20" spans="1:11" ht="126.75" thickBot="1">
      <c r="A20" s="354">
        <v>4</v>
      </c>
      <c r="B20" s="352" t="s">
        <v>366</v>
      </c>
      <c r="C20" s="177" t="s">
        <v>367</v>
      </c>
      <c r="D20" s="181" t="s">
        <v>2544</v>
      </c>
      <c r="E20" s="182" t="s">
        <v>995</v>
      </c>
      <c r="F20" s="181" t="s">
        <v>2545</v>
      </c>
      <c r="G20" s="181" t="s">
        <v>2578</v>
      </c>
      <c r="H20" s="181" t="s">
        <v>2547</v>
      </c>
      <c r="I20" s="181" t="s">
        <v>2548</v>
      </c>
      <c r="J20" s="181" t="s">
        <v>2549</v>
      </c>
      <c r="K20" s="181" t="s">
        <v>2550</v>
      </c>
    </row>
    <row r="21" spans="1:11" ht="201.75" customHeight="1" thickBot="1">
      <c r="A21" s="354"/>
      <c r="B21" s="352"/>
      <c r="C21" s="177" t="s">
        <v>368</v>
      </c>
      <c r="D21" s="181" t="s">
        <v>2551</v>
      </c>
      <c r="E21" s="182" t="s">
        <v>266</v>
      </c>
      <c r="F21" s="181" t="s">
        <v>2552</v>
      </c>
      <c r="G21" s="181" t="s">
        <v>2546</v>
      </c>
      <c r="H21" s="181" t="s">
        <v>2553</v>
      </c>
      <c r="I21" s="181" t="s">
        <v>2548</v>
      </c>
      <c r="J21" s="182" t="s">
        <v>2554</v>
      </c>
      <c r="K21" s="181" t="s">
        <v>2550</v>
      </c>
    </row>
    <row r="22" spans="1:11" ht="141.75" customHeight="1" thickBot="1">
      <c r="A22" s="354"/>
      <c r="B22" s="352"/>
      <c r="C22" s="177">
        <v>4.3</v>
      </c>
      <c r="D22" s="181" t="s">
        <v>2555</v>
      </c>
      <c r="E22" s="182" t="s">
        <v>266</v>
      </c>
      <c r="F22" s="181" t="s">
        <v>2556</v>
      </c>
      <c r="G22" s="177" t="s">
        <v>1806</v>
      </c>
      <c r="H22" s="182" t="s">
        <v>2557</v>
      </c>
      <c r="I22" s="182" t="s">
        <v>2519</v>
      </c>
      <c r="J22" s="181"/>
      <c r="K22" s="181" t="s">
        <v>2558</v>
      </c>
    </row>
    <row r="23" spans="1:11" ht="235.5" customHeight="1" thickBot="1">
      <c r="A23" s="354"/>
      <c r="B23" s="352"/>
      <c r="C23" s="177" t="s">
        <v>369</v>
      </c>
      <c r="D23" s="181" t="s">
        <v>2559</v>
      </c>
      <c r="E23" s="182" t="s">
        <v>266</v>
      </c>
      <c r="F23" s="181" t="s">
        <v>2560</v>
      </c>
      <c r="G23" s="181" t="s">
        <v>2579</v>
      </c>
      <c r="H23" s="182" t="s">
        <v>2561</v>
      </c>
      <c r="I23" s="182" t="s">
        <v>2519</v>
      </c>
      <c r="J23" s="181"/>
      <c r="K23" s="181" t="s">
        <v>2562</v>
      </c>
    </row>
    <row r="24" spans="1:11" ht="221.25" thickBot="1">
      <c r="A24" s="354"/>
      <c r="B24" s="352"/>
      <c r="C24" s="177">
        <v>4.5</v>
      </c>
      <c r="D24" s="181" t="s">
        <v>2563</v>
      </c>
      <c r="E24" s="182" t="s">
        <v>266</v>
      </c>
      <c r="F24" s="177" t="s">
        <v>2564</v>
      </c>
      <c r="G24" s="181" t="s">
        <v>1806</v>
      </c>
      <c r="H24" s="182" t="s">
        <v>2561</v>
      </c>
      <c r="I24" s="182" t="s">
        <v>2565</v>
      </c>
      <c r="J24" s="181"/>
      <c r="K24" s="181" t="s">
        <v>2566</v>
      </c>
    </row>
    <row r="25" spans="1:11" ht="268.5" thickBot="1">
      <c r="A25" s="354"/>
      <c r="B25" s="352"/>
      <c r="C25" s="177" t="s">
        <v>370</v>
      </c>
      <c r="D25" s="181" t="s">
        <v>2567</v>
      </c>
      <c r="E25" s="182" t="s">
        <v>994</v>
      </c>
      <c r="F25" s="177" t="s">
        <v>2568</v>
      </c>
      <c r="G25" s="177" t="s">
        <v>1467</v>
      </c>
      <c r="H25" s="181" t="s">
        <v>2569</v>
      </c>
      <c r="I25" s="177"/>
      <c r="J25" s="181"/>
      <c r="K25" s="181" t="s">
        <v>2570</v>
      </c>
    </row>
    <row r="26" spans="1:11" ht="126.75" thickBot="1">
      <c r="A26" s="354"/>
      <c r="B26" s="352"/>
      <c r="C26" s="177" t="s">
        <v>371</v>
      </c>
      <c r="D26" s="181" t="s">
        <v>2571</v>
      </c>
      <c r="E26" s="182" t="s">
        <v>266</v>
      </c>
      <c r="F26" s="177" t="s">
        <v>2572</v>
      </c>
      <c r="G26" s="177" t="s">
        <v>1467</v>
      </c>
      <c r="H26" s="181" t="s">
        <v>2573</v>
      </c>
      <c r="I26" s="177"/>
      <c r="J26" s="181"/>
      <c r="K26" s="181" t="s">
        <v>2574</v>
      </c>
    </row>
  </sheetData>
  <sheetProtection/>
  <mergeCells count="13">
    <mergeCell ref="A20:A26"/>
    <mergeCell ref="B20:B26"/>
    <mergeCell ref="A5:A10"/>
    <mergeCell ref="B5:B10"/>
    <mergeCell ref="A11:A15"/>
    <mergeCell ref="B11:B15"/>
    <mergeCell ref="A16:A19"/>
    <mergeCell ref="B16:B19"/>
    <mergeCell ref="A1:K1"/>
    <mergeCell ref="A2:K2"/>
    <mergeCell ref="A4:B4"/>
    <mergeCell ref="C4:D4"/>
    <mergeCell ref="A3:K3"/>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R16"/>
  <sheetViews>
    <sheetView showGridLines="0" tabSelected="1" zoomScalePageLayoutView="0" workbookViewId="0" topLeftCell="A13">
      <selection activeCell="I13" sqref="I13"/>
    </sheetView>
  </sheetViews>
  <sheetFormatPr defaultColWidth="9.140625" defaultRowHeight="15"/>
  <cols>
    <col min="1" max="1" width="3.28125" style="34" customWidth="1"/>
    <col min="2" max="2" width="16.00390625" style="34" customWidth="1"/>
    <col min="3" max="3" width="5.00390625" style="34" customWidth="1"/>
    <col min="4" max="4" width="23.421875" style="34" customWidth="1"/>
    <col min="5" max="5" width="16.8515625" style="34" customWidth="1"/>
    <col min="6" max="6" width="29.00390625" style="34" customWidth="1"/>
    <col min="7" max="7" width="13.421875" style="34" customWidth="1"/>
    <col min="8" max="8" width="16.7109375" style="34" customWidth="1"/>
    <col min="9" max="10" width="15.00390625" style="34" customWidth="1"/>
    <col min="11" max="11" width="15.7109375" style="34" customWidth="1"/>
    <col min="12" max="16384" width="9.140625" style="34" customWidth="1"/>
  </cols>
  <sheetData>
    <row r="1" spans="1:11" s="11" customFormat="1" ht="23.25" customHeight="1" thickBot="1">
      <c r="A1" s="337" t="s">
        <v>97</v>
      </c>
      <c r="B1" s="337"/>
      <c r="C1" s="337"/>
      <c r="D1" s="337"/>
      <c r="E1" s="337"/>
      <c r="F1" s="337"/>
      <c r="G1" s="337"/>
      <c r="H1" s="337"/>
      <c r="I1" s="337"/>
      <c r="J1" s="337"/>
      <c r="K1" s="337"/>
    </row>
    <row r="2" spans="1:11" s="10" customFormat="1" ht="31.5" customHeight="1" thickBot="1">
      <c r="A2" s="338" t="s">
        <v>89</v>
      </c>
      <c r="B2" s="338"/>
      <c r="C2" s="338"/>
      <c r="D2" s="338"/>
      <c r="E2" s="338"/>
      <c r="F2" s="338"/>
      <c r="G2" s="338"/>
      <c r="H2" s="338"/>
      <c r="I2" s="338"/>
      <c r="J2" s="338"/>
      <c r="K2" s="338"/>
    </row>
    <row r="3" spans="1:11" s="10" customFormat="1" ht="24" customHeight="1" thickBot="1">
      <c r="A3" s="339" t="s">
        <v>1019</v>
      </c>
      <c r="B3" s="340"/>
      <c r="C3" s="340"/>
      <c r="D3" s="340"/>
      <c r="E3" s="340"/>
      <c r="F3" s="340"/>
      <c r="G3" s="340"/>
      <c r="H3" s="340"/>
      <c r="I3" s="340"/>
      <c r="J3" s="340"/>
      <c r="K3" s="341"/>
    </row>
    <row r="4" spans="1:11" s="33" customFormat="1" ht="45.75" customHeight="1" thickBot="1">
      <c r="A4" s="343" t="str">
        <f>'[1]Tabela A'!B3</f>
        <v>Objektivi </v>
      </c>
      <c r="B4" s="343"/>
      <c r="C4" s="343" t="str">
        <f>'[1]Tabela A'!D3</f>
        <v>Aktivitetet </v>
      </c>
      <c r="D4" s="343"/>
      <c r="E4" s="71" t="str">
        <f>'[1]Tabela A'!F3</f>
        <v>Afati Kohor </v>
      </c>
      <c r="F4" s="71" t="str">
        <f>'[1]Tabela A'!G3</f>
        <v>Treguesi i matjes</v>
      </c>
      <c r="G4" s="71" t="str">
        <f>'[1]Tabela A'!H3</f>
        <v>Kosto finaciare</v>
      </c>
      <c r="H4" s="71" t="str">
        <f>'[1]Tabela A'!I3</f>
        <v>Institucionet e përfshira</v>
      </c>
      <c r="I4" s="71" t="s">
        <v>340</v>
      </c>
      <c r="J4" s="71" t="s">
        <v>126</v>
      </c>
      <c r="K4" s="71" t="s">
        <v>85</v>
      </c>
    </row>
    <row r="5" spans="1:18" ht="380.25" thickBot="1">
      <c r="A5" s="335">
        <v>1</v>
      </c>
      <c r="B5" s="335" t="s">
        <v>2580</v>
      </c>
      <c r="C5" s="69">
        <v>1.1</v>
      </c>
      <c r="D5" s="67" t="s">
        <v>2581</v>
      </c>
      <c r="E5" s="67" t="s">
        <v>904</v>
      </c>
      <c r="F5" s="67" t="s">
        <v>2582</v>
      </c>
      <c r="G5" s="131" t="s">
        <v>2583</v>
      </c>
      <c r="H5" s="67" t="s">
        <v>2598</v>
      </c>
      <c r="I5" s="67" t="s">
        <v>2584</v>
      </c>
      <c r="J5" s="67" t="s">
        <v>1968</v>
      </c>
      <c r="K5" s="67" t="s">
        <v>2585</v>
      </c>
      <c r="R5" s="35"/>
    </row>
    <row r="6" spans="1:11" ht="409.5" thickBot="1">
      <c r="A6" s="335"/>
      <c r="B6" s="335"/>
      <c r="C6" s="69">
        <v>1.2</v>
      </c>
      <c r="D6" s="67" t="s">
        <v>2586</v>
      </c>
      <c r="E6" s="67" t="s">
        <v>332</v>
      </c>
      <c r="F6" s="67" t="s">
        <v>2587</v>
      </c>
      <c r="G6" s="67" t="s">
        <v>2588</v>
      </c>
      <c r="H6" s="67" t="s">
        <v>2599</v>
      </c>
      <c r="I6" s="67" t="s">
        <v>2589</v>
      </c>
      <c r="J6" s="67" t="s">
        <v>2590</v>
      </c>
      <c r="K6" s="67" t="s">
        <v>2591</v>
      </c>
    </row>
    <row r="7" spans="1:11" ht="137.25" customHeight="1" thickBot="1">
      <c r="A7" s="335"/>
      <c r="B7" s="335"/>
      <c r="C7" s="69">
        <v>1.3</v>
      </c>
      <c r="D7" s="68" t="s">
        <v>2592</v>
      </c>
      <c r="E7" s="69" t="s">
        <v>922</v>
      </c>
      <c r="F7" s="68" t="s">
        <v>2593</v>
      </c>
      <c r="G7" s="68" t="s">
        <v>2583</v>
      </c>
      <c r="H7" s="68" t="s">
        <v>2600</v>
      </c>
      <c r="I7" s="68" t="s">
        <v>2594</v>
      </c>
      <c r="J7" s="69" t="s">
        <v>2595</v>
      </c>
      <c r="K7" s="68" t="s">
        <v>2596</v>
      </c>
    </row>
    <row r="8" spans="1:11" ht="363.75" thickBot="1">
      <c r="A8" s="335">
        <v>2</v>
      </c>
      <c r="B8" s="335" t="s">
        <v>2597</v>
      </c>
      <c r="C8" s="69">
        <v>2.1</v>
      </c>
      <c r="D8" s="67" t="s">
        <v>2603</v>
      </c>
      <c r="E8" s="67" t="s">
        <v>266</v>
      </c>
      <c r="F8" s="67" t="s">
        <v>2604</v>
      </c>
      <c r="G8" s="67" t="s">
        <v>2605</v>
      </c>
      <c r="H8" s="67" t="s">
        <v>2602</v>
      </c>
      <c r="I8" s="67"/>
      <c r="J8" s="67" t="s">
        <v>2601</v>
      </c>
      <c r="K8" s="67" t="s">
        <v>2606</v>
      </c>
    </row>
    <row r="9" spans="1:11" ht="99.75" thickBot="1">
      <c r="A9" s="335"/>
      <c r="B9" s="335"/>
      <c r="C9" s="69">
        <v>2.2</v>
      </c>
      <c r="D9" s="67" t="s">
        <v>2607</v>
      </c>
      <c r="E9" s="67" t="s">
        <v>963</v>
      </c>
      <c r="F9" s="67" t="s">
        <v>2608</v>
      </c>
      <c r="G9" s="67" t="s">
        <v>2605</v>
      </c>
      <c r="H9" s="67" t="s">
        <v>2602</v>
      </c>
      <c r="I9" s="67"/>
      <c r="J9" s="67" t="s">
        <v>2609</v>
      </c>
      <c r="K9" s="67" t="s">
        <v>2610</v>
      </c>
    </row>
    <row r="10" spans="1:11" ht="165.75" thickBot="1">
      <c r="A10" s="335"/>
      <c r="B10" s="335"/>
      <c r="C10" s="69">
        <v>2.3</v>
      </c>
      <c r="D10" s="67" t="s">
        <v>2611</v>
      </c>
      <c r="E10" s="67" t="s">
        <v>266</v>
      </c>
      <c r="F10" s="67" t="s">
        <v>2612</v>
      </c>
      <c r="G10" s="186" t="s">
        <v>343</v>
      </c>
      <c r="H10" s="67"/>
      <c r="I10" s="67"/>
      <c r="J10" s="67" t="s">
        <v>2613</v>
      </c>
      <c r="K10" s="67" t="s">
        <v>2614</v>
      </c>
    </row>
    <row r="11" spans="1:11" ht="182.25" thickBot="1">
      <c r="A11" s="335"/>
      <c r="B11" s="335"/>
      <c r="C11" s="69">
        <v>2.4</v>
      </c>
      <c r="D11" s="67" t="s">
        <v>2615</v>
      </c>
      <c r="E11" s="67" t="s">
        <v>997</v>
      </c>
      <c r="F11" s="67" t="s">
        <v>2616</v>
      </c>
      <c r="G11" s="67" t="s">
        <v>2583</v>
      </c>
      <c r="H11" s="67" t="s">
        <v>2617</v>
      </c>
      <c r="I11" s="67"/>
      <c r="J11" s="67" t="s">
        <v>2618</v>
      </c>
      <c r="K11" s="67" t="s">
        <v>2619</v>
      </c>
    </row>
    <row r="12" spans="1:11" ht="149.25" thickBot="1">
      <c r="A12" s="335"/>
      <c r="B12" s="335"/>
      <c r="C12" s="69">
        <v>2.5</v>
      </c>
      <c r="D12" s="67" t="s">
        <v>2620</v>
      </c>
      <c r="E12" s="67" t="s">
        <v>266</v>
      </c>
      <c r="F12" s="67" t="s">
        <v>2621</v>
      </c>
      <c r="G12" s="69" t="s">
        <v>344</v>
      </c>
      <c r="H12" s="67"/>
      <c r="I12" s="67"/>
      <c r="J12" s="67"/>
      <c r="K12" s="67" t="s">
        <v>2622</v>
      </c>
    </row>
    <row r="13" spans="1:11" ht="231.75" customHeight="1" thickBot="1">
      <c r="A13" s="355">
        <v>3</v>
      </c>
      <c r="B13" s="355" t="s">
        <v>2623</v>
      </c>
      <c r="C13" s="69">
        <v>3.1</v>
      </c>
      <c r="D13" s="67" t="s">
        <v>2625</v>
      </c>
      <c r="E13" s="67" t="s">
        <v>266</v>
      </c>
      <c r="F13" s="67" t="s">
        <v>2626</v>
      </c>
      <c r="G13" s="67" t="s">
        <v>2583</v>
      </c>
      <c r="H13" s="67" t="s">
        <v>2627</v>
      </c>
      <c r="I13" s="67" t="s">
        <v>978</v>
      </c>
      <c r="J13" s="67" t="s">
        <v>346</v>
      </c>
      <c r="K13" s="67" t="s">
        <v>347</v>
      </c>
    </row>
    <row r="14" spans="1:11" ht="132.75" thickBot="1">
      <c r="A14" s="370"/>
      <c r="B14" s="370"/>
      <c r="C14" s="69">
        <v>3.2</v>
      </c>
      <c r="D14" s="67" t="s">
        <v>348</v>
      </c>
      <c r="E14" s="67" t="s">
        <v>349</v>
      </c>
      <c r="F14" s="67" t="s">
        <v>350</v>
      </c>
      <c r="G14" s="67" t="s">
        <v>979</v>
      </c>
      <c r="H14" s="67" t="s">
        <v>351</v>
      </c>
      <c r="I14" s="67" t="s">
        <v>2628</v>
      </c>
      <c r="J14" s="67" t="s">
        <v>2629</v>
      </c>
      <c r="K14" s="67" t="s">
        <v>2624</v>
      </c>
    </row>
    <row r="15" spans="1:11" ht="347.25" thickBot="1">
      <c r="A15" s="370"/>
      <c r="B15" s="370"/>
      <c r="C15" s="69">
        <v>3.3</v>
      </c>
      <c r="D15" s="187" t="s">
        <v>2630</v>
      </c>
      <c r="E15" s="187" t="s">
        <v>903</v>
      </c>
      <c r="F15" s="187" t="s">
        <v>2631</v>
      </c>
      <c r="G15" s="187" t="s">
        <v>2583</v>
      </c>
      <c r="H15" s="187" t="s">
        <v>2632</v>
      </c>
      <c r="I15" s="187" t="s">
        <v>2633</v>
      </c>
      <c r="J15" s="187"/>
      <c r="K15" s="187" t="s">
        <v>2634</v>
      </c>
    </row>
    <row r="16" spans="1:11" ht="314.25" thickBot="1">
      <c r="A16" s="386"/>
      <c r="B16" s="386"/>
      <c r="C16" s="69">
        <v>3.4</v>
      </c>
      <c r="D16" s="16" t="s">
        <v>2635</v>
      </c>
      <c r="E16" s="16" t="s">
        <v>905</v>
      </c>
      <c r="F16" s="16" t="s">
        <v>3549</v>
      </c>
      <c r="G16" s="188"/>
      <c r="H16" s="99" t="s">
        <v>3546</v>
      </c>
      <c r="I16" s="99" t="s">
        <v>3547</v>
      </c>
      <c r="J16" s="99" t="s">
        <v>3548</v>
      </c>
      <c r="K16" s="99" t="s">
        <v>2624</v>
      </c>
    </row>
  </sheetData>
  <sheetProtection/>
  <mergeCells count="11">
    <mergeCell ref="B5:B7"/>
    <mergeCell ref="B13:B16"/>
    <mergeCell ref="A13:A16"/>
    <mergeCell ref="A8:A12"/>
    <mergeCell ref="B8:B12"/>
    <mergeCell ref="A1:K1"/>
    <mergeCell ref="A2:K2"/>
    <mergeCell ref="A4:B4"/>
    <mergeCell ref="C4:D4"/>
    <mergeCell ref="A3:K3"/>
    <mergeCell ref="A5:A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11"/>
  <sheetViews>
    <sheetView showGridLines="0" zoomScalePageLayoutView="0" workbookViewId="0" topLeftCell="A1">
      <selection activeCell="J5" sqref="J5"/>
    </sheetView>
  </sheetViews>
  <sheetFormatPr defaultColWidth="9.140625" defaultRowHeight="15"/>
  <cols>
    <col min="1" max="1" width="3.28125" style="2" customWidth="1"/>
    <col min="2" max="2" width="20.421875" style="2" customWidth="1"/>
    <col min="3" max="3" width="5.00390625" style="2" customWidth="1"/>
    <col min="4" max="4" width="22.00390625" style="2" customWidth="1"/>
    <col min="5" max="5" width="14.7109375" style="2" customWidth="1"/>
    <col min="6" max="6" width="38.140625" style="2" customWidth="1"/>
    <col min="7" max="7" width="14.8515625" style="2" customWidth="1"/>
    <col min="8" max="8" width="18.8515625" style="2" customWidth="1"/>
    <col min="9" max="9" width="15.00390625" style="2" customWidth="1"/>
    <col min="10" max="10" width="23.421875" style="2" customWidth="1"/>
    <col min="11" max="16384" width="9.140625" style="2" customWidth="1"/>
  </cols>
  <sheetData>
    <row r="1" spans="1:10" s="11" customFormat="1" ht="23.25" customHeight="1" thickBot="1">
      <c r="A1" s="337" t="s">
        <v>97</v>
      </c>
      <c r="B1" s="337"/>
      <c r="C1" s="337"/>
      <c r="D1" s="337"/>
      <c r="E1" s="337"/>
      <c r="F1" s="337"/>
      <c r="G1" s="337"/>
      <c r="H1" s="337"/>
      <c r="I1" s="337"/>
      <c r="J1" s="337"/>
    </row>
    <row r="2" spans="1:10" s="10" customFormat="1" ht="31.5" customHeight="1" thickBot="1">
      <c r="A2" s="338" t="s">
        <v>89</v>
      </c>
      <c r="B2" s="338"/>
      <c r="C2" s="338"/>
      <c r="D2" s="338"/>
      <c r="E2" s="338"/>
      <c r="F2" s="338"/>
      <c r="G2" s="338"/>
      <c r="H2" s="338"/>
      <c r="I2" s="338"/>
      <c r="J2" s="338"/>
    </row>
    <row r="3" spans="1:10" s="12" customFormat="1" ht="24" customHeight="1" thickBot="1">
      <c r="A3" s="339" t="s">
        <v>372</v>
      </c>
      <c r="B3" s="340"/>
      <c r="C3" s="340"/>
      <c r="D3" s="340"/>
      <c r="E3" s="340"/>
      <c r="F3" s="340"/>
      <c r="G3" s="340"/>
      <c r="H3" s="340"/>
      <c r="I3" s="340"/>
      <c r="J3" s="340"/>
    </row>
    <row r="4" spans="1:10" s="1" customFormat="1" ht="45.75" customHeight="1" thickBot="1">
      <c r="A4" s="343" t="str">
        <f>'[1]Tabela A'!B3</f>
        <v>Objektivi </v>
      </c>
      <c r="B4" s="343"/>
      <c r="C4" s="343" t="str">
        <f>'[1]Tabela A'!D3</f>
        <v>Aktivitetet </v>
      </c>
      <c r="D4" s="343"/>
      <c r="E4" s="71" t="str">
        <f>'[1]Tabela A'!F3</f>
        <v>Afati Kohor </v>
      </c>
      <c r="F4" s="71" t="str">
        <f>'[1]Tabela A'!G3</f>
        <v>Treguesi i matjes</v>
      </c>
      <c r="G4" s="71" t="str">
        <f>'[1]Tabela A'!H3</f>
        <v>Kosto finaciare</v>
      </c>
      <c r="H4" s="71" t="str">
        <f>'[1]Tabela A'!I3</f>
        <v>Institucionet e përfshira</v>
      </c>
      <c r="I4" s="71" t="s">
        <v>340</v>
      </c>
      <c r="J4" s="71" t="s">
        <v>85</v>
      </c>
    </row>
    <row r="5" spans="1:10" ht="220.5" customHeight="1" thickBot="1">
      <c r="A5" s="357">
        <v>1</v>
      </c>
      <c r="B5" s="358" t="s">
        <v>2636</v>
      </c>
      <c r="C5" s="61">
        <v>1.1</v>
      </c>
      <c r="D5" s="61" t="s">
        <v>2701</v>
      </c>
      <c r="E5" s="67" t="s">
        <v>1016</v>
      </c>
      <c r="F5" s="61" t="s">
        <v>2637</v>
      </c>
      <c r="G5" s="61" t="s">
        <v>373</v>
      </c>
      <c r="H5" s="61" t="s">
        <v>2702</v>
      </c>
      <c r="I5" s="61"/>
      <c r="J5" s="61" t="s">
        <v>2638</v>
      </c>
    </row>
    <row r="6" spans="1:10" ht="409.5" thickBot="1">
      <c r="A6" s="357"/>
      <c r="B6" s="359"/>
      <c r="C6" s="61">
        <v>1.2</v>
      </c>
      <c r="D6" s="61" t="s">
        <v>2639</v>
      </c>
      <c r="E6" s="67" t="s">
        <v>267</v>
      </c>
      <c r="F6" s="61" t="s">
        <v>2640</v>
      </c>
      <c r="G6" s="61" t="s">
        <v>374</v>
      </c>
      <c r="H6" s="61" t="s">
        <v>2641</v>
      </c>
      <c r="I6" s="61"/>
      <c r="J6" s="61" t="s">
        <v>2642</v>
      </c>
    </row>
    <row r="7" spans="1:17" ht="270.75" customHeight="1" thickBot="1">
      <c r="A7" s="357">
        <v>2</v>
      </c>
      <c r="B7" s="359"/>
      <c r="C7" s="61">
        <v>1.3</v>
      </c>
      <c r="D7" s="61" t="s">
        <v>2648</v>
      </c>
      <c r="E7" s="61" t="s">
        <v>267</v>
      </c>
      <c r="F7" s="61" t="s">
        <v>2649</v>
      </c>
      <c r="G7" s="61" t="s">
        <v>375</v>
      </c>
      <c r="H7" s="61" t="s">
        <v>2650</v>
      </c>
      <c r="I7" s="61"/>
      <c r="J7" s="61" t="s">
        <v>2638</v>
      </c>
      <c r="Q7" s="3"/>
    </row>
    <row r="8" spans="1:10" ht="264.75" thickBot="1">
      <c r="A8" s="357"/>
      <c r="B8" s="360"/>
      <c r="C8" s="61">
        <v>1.4</v>
      </c>
      <c r="D8" s="61" t="s">
        <v>2643</v>
      </c>
      <c r="E8" s="61" t="s">
        <v>923</v>
      </c>
      <c r="F8" s="61" t="s">
        <v>2644</v>
      </c>
      <c r="G8" s="189" t="s">
        <v>376</v>
      </c>
      <c r="H8" s="61" t="s">
        <v>2645</v>
      </c>
      <c r="I8" s="61"/>
      <c r="J8" s="61" t="s">
        <v>2638</v>
      </c>
    </row>
    <row r="9" spans="1:10" ht="218.25" customHeight="1" thickBot="1">
      <c r="A9" s="190">
        <v>2</v>
      </c>
      <c r="B9" s="191" t="s">
        <v>2700</v>
      </c>
      <c r="C9" s="61">
        <v>2.1</v>
      </c>
      <c r="D9" s="61" t="s">
        <v>2646</v>
      </c>
      <c r="E9" s="61" t="s">
        <v>267</v>
      </c>
      <c r="F9" s="61" t="s">
        <v>2647</v>
      </c>
      <c r="G9" s="61"/>
      <c r="H9" s="116" t="s">
        <v>2651</v>
      </c>
      <c r="I9" s="173"/>
      <c r="J9" s="61" t="s">
        <v>2638</v>
      </c>
    </row>
    <row r="10" spans="1:10" ht="216" customHeight="1" thickBot="1">
      <c r="A10" s="356">
        <v>3</v>
      </c>
      <c r="B10" s="314" t="s">
        <v>2655</v>
      </c>
      <c r="C10" s="40">
        <v>3.1</v>
      </c>
      <c r="D10" s="38" t="s">
        <v>2656</v>
      </c>
      <c r="E10" s="42" t="s">
        <v>267</v>
      </c>
      <c r="F10" s="38" t="s">
        <v>2657</v>
      </c>
      <c r="G10" s="38"/>
      <c r="H10" s="48" t="s">
        <v>2652</v>
      </c>
      <c r="I10" s="38"/>
      <c r="J10" s="61" t="s">
        <v>2653</v>
      </c>
    </row>
    <row r="11" spans="1:10" ht="281.25" thickBot="1">
      <c r="A11" s="356"/>
      <c r="B11" s="314"/>
      <c r="C11" s="40">
        <v>3.2</v>
      </c>
      <c r="D11" s="40" t="s">
        <v>377</v>
      </c>
      <c r="E11" s="38" t="s">
        <v>267</v>
      </c>
      <c r="F11" s="38" t="s">
        <v>2658</v>
      </c>
      <c r="G11" s="48"/>
      <c r="H11" s="40" t="s">
        <v>2654</v>
      </c>
      <c r="I11" s="38"/>
      <c r="J11" s="61" t="s">
        <v>2642</v>
      </c>
    </row>
  </sheetData>
  <sheetProtection/>
  <mergeCells count="10">
    <mergeCell ref="A10:A11"/>
    <mergeCell ref="A3:J3"/>
    <mergeCell ref="B10:B11"/>
    <mergeCell ref="A1:J1"/>
    <mergeCell ref="A2:J2"/>
    <mergeCell ref="A4:B4"/>
    <mergeCell ref="C4:D4"/>
    <mergeCell ref="A5:A6"/>
    <mergeCell ref="B5:B8"/>
    <mergeCell ref="A7:A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14"/>
  <sheetViews>
    <sheetView showGridLines="0" zoomScale="93" zoomScaleNormal="93" zoomScalePageLayoutView="0" workbookViewId="0" topLeftCell="A1">
      <selection activeCell="D5" sqref="D5"/>
    </sheetView>
  </sheetViews>
  <sheetFormatPr defaultColWidth="9.140625" defaultRowHeight="15"/>
  <cols>
    <col min="1" max="1" width="5.57421875" style="0" customWidth="1"/>
    <col min="2" max="2" width="21.28125" style="0" customWidth="1"/>
    <col min="3" max="3" width="5.7109375" style="0" customWidth="1"/>
    <col min="4" max="4" width="18.421875" style="0" customWidth="1"/>
    <col min="5" max="5" width="12.57421875" style="0" customWidth="1"/>
    <col min="6" max="6" width="54.421875" style="0" customWidth="1"/>
    <col min="7" max="7" width="13.28125" style="0" customWidth="1"/>
    <col min="8" max="8" width="14.28125" style="0" customWidth="1"/>
    <col min="9" max="9" width="13.421875" style="0" customWidth="1"/>
    <col min="10" max="10" width="11.140625" style="0" customWidth="1"/>
    <col min="11" max="11" width="14.7109375" style="0" customWidth="1"/>
  </cols>
  <sheetData>
    <row r="1" spans="1:11" ht="20.25" customHeight="1" thickBot="1">
      <c r="A1" s="361" t="s">
        <v>97</v>
      </c>
      <c r="B1" s="362"/>
      <c r="C1" s="362"/>
      <c r="D1" s="362"/>
      <c r="E1" s="362"/>
      <c r="F1" s="362"/>
      <c r="G1" s="362"/>
      <c r="H1" s="362"/>
      <c r="I1" s="362"/>
      <c r="J1" s="362"/>
      <c r="K1" s="363"/>
    </row>
    <row r="2" spans="1:11" ht="18.75" customHeight="1" thickBot="1">
      <c r="A2" s="364" t="s">
        <v>89</v>
      </c>
      <c r="B2" s="365"/>
      <c r="C2" s="365"/>
      <c r="D2" s="365"/>
      <c r="E2" s="365"/>
      <c r="F2" s="365"/>
      <c r="G2" s="365"/>
      <c r="H2" s="365"/>
      <c r="I2" s="365"/>
      <c r="J2" s="365"/>
      <c r="K2" s="366"/>
    </row>
    <row r="3" spans="1:11" ht="19.5" customHeight="1" thickBot="1">
      <c r="A3" s="339" t="s">
        <v>378</v>
      </c>
      <c r="B3" s="340"/>
      <c r="C3" s="340"/>
      <c r="D3" s="340"/>
      <c r="E3" s="340"/>
      <c r="F3" s="340"/>
      <c r="G3" s="340"/>
      <c r="H3" s="340"/>
      <c r="I3" s="340"/>
      <c r="J3" s="340"/>
      <c r="K3" s="341"/>
    </row>
    <row r="4" spans="1:11" ht="75.75" thickBot="1">
      <c r="A4" s="367" t="e">
        <f>#REF!</f>
        <v>#REF!</v>
      </c>
      <c r="B4" s="367"/>
      <c r="C4" s="367" t="e">
        <f>#REF!</f>
        <v>#REF!</v>
      </c>
      <c r="D4" s="367"/>
      <c r="E4" s="70" t="e">
        <f>#REF!</f>
        <v>#REF!</v>
      </c>
      <c r="F4" s="70" t="s">
        <v>40</v>
      </c>
      <c r="G4" s="70" t="e">
        <f>#REF!</f>
        <v>#REF!</v>
      </c>
      <c r="H4" s="70" t="e">
        <f>#REF!</f>
        <v>#REF!</v>
      </c>
      <c r="I4" s="70" t="s">
        <v>96</v>
      </c>
      <c r="J4" s="70" t="s">
        <v>126</v>
      </c>
      <c r="K4" s="70" t="s">
        <v>85</v>
      </c>
    </row>
    <row r="5" spans="1:11" ht="132.75" customHeight="1" thickBot="1">
      <c r="A5" s="342">
        <v>1</v>
      </c>
      <c r="B5" s="342" t="s">
        <v>2659</v>
      </c>
      <c r="C5" s="68">
        <v>1.1</v>
      </c>
      <c r="D5" s="68" t="s">
        <v>2660</v>
      </c>
      <c r="E5" s="68" t="s">
        <v>307</v>
      </c>
      <c r="F5" s="68" t="s">
        <v>2661</v>
      </c>
      <c r="G5" s="37" t="s">
        <v>379</v>
      </c>
      <c r="H5" s="68" t="s">
        <v>2662</v>
      </c>
      <c r="I5" s="68"/>
      <c r="J5" s="68"/>
      <c r="K5" s="68"/>
    </row>
    <row r="6" spans="1:11" ht="165.75" thickBot="1">
      <c r="A6" s="342"/>
      <c r="B6" s="342"/>
      <c r="C6" s="68">
        <v>1.2</v>
      </c>
      <c r="D6" s="68" t="s">
        <v>2663</v>
      </c>
      <c r="E6" s="68" t="s">
        <v>380</v>
      </c>
      <c r="F6" s="68" t="s">
        <v>2664</v>
      </c>
      <c r="G6" s="37" t="s">
        <v>2665</v>
      </c>
      <c r="H6" s="68" t="s">
        <v>2666</v>
      </c>
      <c r="I6" s="68" t="s">
        <v>2667</v>
      </c>
      <c r="J6" s="68"/>
      <c r="K6" s="36" t="s">
        <v>2668</v>
      </c>
    </row>
    <row r="7" spans="1:11" ht="182.25" thickBot="1">
      <c r="A7" s="342"/>
      <c r="B7" s="342"/>
      <c r="C7" s="68">
        <v>1.3</v>
      </c>
      <c r="D7" s="38" t="s">
        <v>2669</v>
      </c>
      <c r="E7" s="38" t="s">
        <v>307</v>
      </c>
      <c r="F7" s="68" t="s">
        <v>2670</v>
      </c>
      <c r="G7" s="37" t="s">
        <v>2671</v>
      </c>
      <c r="H7" s="68" t="s">
        <v>2672</v>
      </c>
      <c r="I7" s="68"/>
      <c r="J7" s="68"/>
      <c r="K7" s="36"/>
    </row>
    <row r="8" spans="1:11" ht="409.5" thickBot="1">
      <c r="A8" s="342"/>
      <c r="B8" s="342"/>
      <c r="C8" s="68">
        <v>1.4</v>
      </c>
      <c r="D8" s="68" t="s">
        <v>2673</v>
      </c>
      <c r="E8" s="68" t="s">
        <v>381</v>
      </c>
      <c r="F8" s="68" t="s">
        <v>2674</v>
      </c>
      <c r="G8" s="37" t="s">
        <v>975</v>
      </c>
      <c r="H8" s="68" t="s">
        <v>2675</v>
      </c>
      <c r="I8" s="68" t="s">
        <v>2676</v>
      </c>
      <c r="J8" s="68"/>
      <c r="K8" s="68"/>
    </row>
    <row r="9" spans="1:11" ht="248.25" thickBot="1">
      <c r="A9" s="342"/>
      <c r="B9" s="342"/>
      <c r="C9" s="68">
        <v>1.5</v>
      </c>
      <c r="D9" s="68" t="s">
        <v>2677</v>
      </c>
      <c r="E9" s="68" t="s">
        <v>2678</v>
      </c>
      <c r="F9" s="68" t="s">
        <v>2679</v>
      </c>
      <c r="G9" s="37" t="s">
        <v>382</v>
      </c>
      <c r="H9" s="68" t="s">
        <v>2680</v>
      </c>
      <c r="I9" s="68" t="s">
        <v>2681</v>
      </c>
      <c r="J9" s="68" t="s">
        <v>383</v>
      </c>
      <c r="K9" s="68" t="s">
        <v>2682</v>
      </c>
    </row>
    <row r="10" spans="1:11" ht="132.75" thickBot="1">
      <c r="A10" s="68"/>
      <c r="B10" s="68"/>
      <c r="C10" s="68">
        <v>1.6</v>
      </c>
      <c r="D10" s="68" t="s">
        <v>2683</v>
      </c>
      <c r="E10" s="68" t="s">
        <v>271</v>
      </c>
      <c r="F10" s="68" t="s">
        <v>2699</v>
      </c>
      <c r="G10" s="37" t="s">
        <v>384</v>
      </c>
      <c r="H10" s="68" t="s">
        <v>2684</v>
      </c>
      <c r="I10" s="68"/>
      <c r="J10" s="68"/>
      <c r="K10" s="68" t="s">
        <v>2685</v>
      </c>
    </row>
    <row r="11" spans="1:11" ht="409.5" thickBot="1">
      <c r="A11" s="335">
        <v>2</v>
      </c>
      <c r="B11" s="335" t="s">
        <v>2686</v>
      </c>
      <c r="C11" s="68">
        <v>2.1</v>
      </c>
      <c r="D11" s="68" t="s">
        <v>2687</v>
      </c>
      <c r="E11" s="68" t="s">
        <v>976</v>
      </c>
      <c r="F11" s="68" t="s">
        <v>2688</v>
      </c>
      <c r="G11" s="39" t="s">
        <v>977</v>
      </c>
      <c r="H11" s="68" t="s">
        <v>2689</v>
      </c>
      <c r="I11" s="68" t="s">
        <v>2690</v>
      </c>
      <c r="J11" s="68"/>
      <c r="K11" s="68" t="s">
        <v>385</v>
      </c>
    </row>
    <row r="12" spans="1:11" ht="116.25" thickBot="1">
      <c r="A12" s="335"/>
      <c r="B12" s="335"/>
      <c r="C12" s="68">
        <v>2.2</v>
      </c>
      <c r="D12" s="68" t="s">
        <v>2691</v>
      </c>
      <c r="E12" s="68" t="s">
        <v>325</v>
      </c>
      <c r="F12" s="68" t="s">
        <v>2692</v>
      </c>
      <c r="G12" s="39" t="s">
        <v>386</v>
      </c>
      <c r="H12" s="68" t="s">
        <v>2693</v>
      </c>
      <c r="I12" s="68"/>
      <c r="J12" s="68"/>
      <c r="K12" s="68"/>
    </row>
    <row r="13" spans="1:11" ht="116.25" thickBot="1">
      <c r="A13" s="335"/>
      <c r="B13" s="335"/>
      <c r="C13" s="68">
        <v>2.3</v>
      </c>
      <c r="D13" s="68" t="s">
        <v>2694</v>
      </c>
      <c r="E13" s="68" t="s">
        <v>271</v>
      </c>
      <c r="F13" s="68" t="s">
        <v>2695</v>
      </c>
      <c r="G13" s="39" t="s">
        <v>387</v>
      </c>
      <c r="H13" s="68" t="s">
        <v>2684</v>
      </c>
      <c r="I13" s="68"/>
      <c r="J13" s="68"/>
      <c r="K13" s="68"/>
    </row>
    <row r="14" spans="1:11" ht="99.75" thickBot="1">
      <c r="A14" s="335"/>
      <c r="B14" s="335"/>
      <c r="C14" s="68">
        <v>2.4</v>
      </c>
      <c r="D14" s="68" t="s">
        <v>2696</v>
      </c>
      <c r="E14" s="68" t="s">
        <v>271</v>
      </c>
      <c r="F14" s="68" t="s">
        <v>2697</v>
      </c>
      <c r="G14" s="39" t="s">
        <v>387</v>
      </c>
      <c r="H14" s="68" t="s">
        <v>2684</v>
      </c>
      <c r="I14" s="68" t="s">
        <v>2698</v>
      </c>
      <c r="J14" s="68"/>
      <c r="K14" s="68"/>
    </row>
  </sheetData>
  <sheetProtection/>
  <mergeCells count="9">
    <mergeCell ref="A3:K3"/>
    <mergeCell ref="A5:A9"/>
    <mergeCell ref="B5:B9"/>
    <mergeCell ref="A11:A14"/>
    <mergeCell ref="B11:B14"/>
    <mergeCell ref="A1:K1"/>
    <mergeCell ref="A2:K2"/>
    <mergeCell ref="A4:B4"/>
    <mergeCell ref="C4:D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2018-02-05T14:28:25Z</dcterms:modified>
  <cp:category/>
  <cp:version/>
  <cp:contentType/>
  <cp:contentStatus/>
</cp:coreProperties>
</file>